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240" yWindow="90" windowWidth="19320" windowHeight="10740" activeTab="1"/>
  </bookViews>
  <sheets>
    <sheet name="ΦΟΡΤΙΑ ΣΕ ΚΑΤΑΚΟΡΥΦΟΥΣ ΤΟΙΧΟΥΣ" sheetId="1" r:id="rId1"/>
    <sheet name="ΦΟΡΤΙΑ ΣΕ ΔΙΚΛΙΝΕΙΣ ΣΤΕΓΕΣ" sheetId="3" r:id="rId2"/>
    <sheet name="ΦΟΡΤΙΑ ΣΕ ΣΤΕΓΑΣΤΡΑ" sheetId="7" r:id="rId3"/>
  </sheets>
  <calcPr calcId="125725"/>
</workbook>
</file>

<file path=xl/calcChain.xml><?xml version="1.0" encoding="utf-8"?>
<calcChain xmlns="http://schemas.openxmlformats.org/spreadsheetml/2006/main">
  <c r="G108" i="3"/>
  <c r="G111"/>
  <c r="G110"/>
  <c r="G109"/>
  <c r="F111"/>
  <c r="F110"/>
  <c r="F109"/>
  <c r="F108"/>
  <c r="F103"/>
  <c r="C101"/>
  <c r="D111"/>
  <c r="D110"/>
  <c r="D109"/>
  <c r="D108"/>
  <c r="C102"/>
  <c r="F101"/>
  <c r="G73"/>
  <c r="G72"/>
  <c r="G71"/>
  <c r="G70"/>
  <c r="G69"/>
  <c r="F73"/>
  <c r="F72"/>
  <c r="F71"/>
  <c r="F70"/>
  <c r="F69"/>
  <c r="D73"/>
  <c r="D72"/>
  <c r="D71"/>
  <c r="D70"/>
  <c r="D69"/>
  <c r="I18" i="7"/>
  <c r="O2"/>
  <c r="H17" i="1"/>
  <c r="C17" s="1"/>
  <c r="C89" s="1"/>
  <c r="E50" i="7"/>
  <c r="E51"/>
  <c r="E52"/>
  <c r="E53"/>
  <c r="J50"/>
  <c r="J51"/>
  <c r="J52"/>
  <c r="J53"/>
  <c r="O50"/>
  <c r="O51"/>
  <c r="O52"/>
  <c r="O53"/>
  <c r="D58"/>
  <c r="F3"/>
  <c r="C59" i="3"/>
  <c r="N2" s="1"/>
  <c r="C6"/>
  <c r="G3"/>
  <c r="C3"/>
  <c r="F3"/>
  <c r="E3" s="1"/>
  <c r="E100" i="1"/>
  <c r="E99"/>
  <c r="E98"/>
  <c r="E97"/>
  <c r="E96"/>
  <c r="E85"/>
  <c r="D100"/>
  <c r="D99"/>
  <c r="D98"/>
  <c r="D96"/>
  <c r="D97"/>
  <c r="D65"/>
  <c r="C92"/>
  <c r="C90"/>
  <c r="F89"/>
  <c r="E69"/>
  <c r="E68"/>
  <c r="E67"/>
  <c r="E66"/>
  <c r="E65"/>
  <c r="F58"/>
  <c r="E3"/>
  <c r="R9" s="1"/>
  <c r="C12"/>
  <c r="C12" i="3"/>
  <c r="Q41"/>
  <c r="Q42"/>
  <c r="Q43"/>
  <c r="Q44"/>
  <c r="C57"/>
  <c r="C97" s="1"/>
  <c r="C58"/>
  <c r="C96" s="1"/>
  <c r="N2" i="1"/>
  <c r="E53"/>
  <c r="C59"/>
  <c r="C61"/>
  <c r="D66" s="1"/>
  <c r="K66"/>
  <c r="K68"/>
  <c r="C84"/>
  <c r="C85"/>
  <c r="C86"/>
  <c r="K97"/>
  <c r="K99"/>
  <c r="D3" i="7"/>
  <c r="G3"/>
  <c r="H3"/>
  <c r="D6"/>
  <c r="G36"/>
  <c r="I58" s="1"/>
  <c r="G37"/>
  <c r="G38"/>
  <c r="C44"/>
  <c r="D61"/>
  <c r="N61" s="1"/>
  <c r="E68"/>
  <c r="J68"/>
  <c r="O68"/>
  <c r="E69"/>
  <c r="J69"/>
  <c r="O69"/>
  <c r="E70"/>
  <c r="J70"/>
  <c r="O70"/>
  <c r="E71"/>
  <c r="J71"/>
  <c r="O71"/>
  <c r="O8" l="1"/>
  <c r="I11" s="1"/>
  <c r="I13" s="1"/>
  <c r="G99" i="1"/>
  <c r="F100"/>
  <c r="F96"/>
  <c r="F98"/>
  <c r="G100"/>
  <c r="G96"/>
  <c r="F97"/>
  <c r="G97"/>
  <c r="G98"/>
  <c r="F99"/>
  <c r="D60" i="7"/>
  <c r="N60" s="1"/>
  <c r="I61"/>
  <c r="D59"/>
  <c r="I59" s="1"/>
  <c r="S8"/>
  <c r="D77"/>
  <c r="N59"/>
  <c r="D78"/>
  <c r="N58"/>
  <c r="D76"/>
  <c r="D79"/>
  <c r="D13"/>
  <c r="H18" i="3"/>
  <c r="D69" i="1"/>
  <c r="D68"/>
  <c r="D67"/>
  <c r="N66"/>
  <c r="F62" i="3" s="1"/>
  <c r="N9" i="1"/>
  <c r="R9" i="3"/>
  <c r="N9"/>
  <c r="E54" i="1"/>
  <c r="N97"/>
  <c r="E84"/>
  <c r="B103" s="1"/>
  <c r="C77"/>
  <c r="B72"/>
  <c r="H10"/>
  <c r="H12" s="1"/>
  <c r="C63" i="3"/>
  <c r="C98"/>
  <c r="E57"/>
  <c r="D18" i="7" l="1"/>
  <c r="D41" s="1"/>
  <c r="D62"/>
  <c r="N62"/>
  <c r="I60"/>
  <c r="I62" s="1"/>
  <c r="I77"/>
  <c r="N77"/>
  <c r="I79"/>
  <c r="N79"/>
  <c r="N78"/>
  <c r="I78"/>
  <c r="D80"/>
  <c r="I76"/>
  <c r="N76"/>
  <c r="H12" i="3"/>
  <c r="C18" s="1"/>
  <c r="H10"/>
  <c r="C58" i="1"/>
  <c r="F64" i="3"/>
  <c r="G75" i="1"/>
  <c r="C75"/>
  <c r="G76"/>
  <c r="C76"/>
  <c r="E96" i="3"/>
  <c r="E98" s="1"/>
  <c r="C116" s="1"/>
  <c r="C108" i="1"/>
  <c r="E58" i="3"/>
  <c r="H58"/>
  <c r="E59"/>
  <c r="C81" s="1"/>
  <c r="P71" i="7" l="1"/>
  <c r="K71"/>
  <c r="F71"/>
  <c r="P53"/>
  <c r="K53"/>
  <c r="F53"/>
  <c r="K69"/>
  <c r="P51"/>
  <c r="F51"/>
  <c r="K70"/>
  <c r="P52"/>
  <c r="F52"/>
  <c r="P68"/>
  <c r="K68"/>
  <c r="F69"/>
  <c r="P50"/>
  <c r="K50"/>
  <c r="F50"/>
  <c r="P69"/>
  <c r="F68"/>
  <c r="K51"/>
  <c r="P70"/>
  <c r="F70"/>
  <c r="K52"/>
  <c r="G66" i="1"/>
  <c r="G68"/>
  <c r="G67"/>
  <c r="G69"/>
  <c r="G65"/>
  <c r="N80" i="7"/>
  <c r="I80"/>
  <c r="G77" i="1"/>
  <c r="F65"/>
  <c r="H65" s="1"/>
  <c r="F66"/>
  <c r="F69"/>
  <c r="F67"/>
  <c r="F68"/>
  <c r="C62" i="3"/>
  <c r="C78" i="1"/>
  <c r="C117" i="3"/>
  <c r="H97"/>
  <c r="E97"/>
  <c r="C114" s="1"/>
  <c r="G107" i="1"/>
  <c r="G106"/>
  <c r="C107"/>
  <c r="C106"/>
  <c r="C79" i="3"/>
  <c r="C80"/>
  <c r="C83"/>
  <c r="C82"/>
  <c r="J76" i="7" l="1"/>
  <c r="O58"/>
  <c r="E76"/>
  <c r="E58"/>
  <c r="J58"/>
  <c r="O76"/>
  <c r="H67" i="1"/>
  <c r="H96"/>
  <c r="H99"/>
  <c r="H97"/>
  <c r="H66"/>
  <c r="H75" s="1"/>
  <c r="H98"/>
  <c r="H68"/>
  <c r="H69"/>
  <c r="H100"/>
  <c r="C115" i="3"/>
  <c r="G108" i="1"/>
  <c r="C109"/>
  <c r="C84" i="3"/>
  <c r="H111" l="1"/>
  <c r="D75" i="1"/>
  <c r="D106"/>
  <c r="H106"/>
  <c r="C118" i="3"/>
  <c r="H73"/>
  <c r="H69"/>
  <c r="H70"/>
  <c r="H110" l="1"/>
  <c r="H108"/>
  <c r="H109"/>
  <c r="H71"/>
  <c r="H72"/>
  <c r="D114" l="1"/>
  <c r="D79"/>
</calcChain>
</file>

<file path=xl/sharedStrings.xml><?xml version="1.0" encoding="utf-8"?>
<sst xmlns="http://schemas.openxmlformats.org/spreadsheetml/2006/main" count="536" uniqueCount="169">
  <si>
    <t>Α</t>
  </si>
  <si>
    <t>B</t>
  </si>
  <si>
    <t>C</t>
  </si>
  <si>
    <t>D</t>
  </si>
  <si>
    <t>E</t>
  </si>
  <si>
    <t>ΤΟΙΧΟΙ</t>
  </si>
  <si>
    <t>F</t>
  </si>
  <si>
    <t>G</t>
  </si>
  <si>
    <t>H</t>
  </si>
  <si>
    <t>I</t>
  </si>
  <si>
    <t>J</t>
  </si>
  <si>
    <t>ΣΤΕΓΗ</t>
  </si>
  <si>
    <t xml:space="preserve">ΦΟΡΤΙΑ ΑΝΕΜΟΥ </t>
  </si>
  <si>
    <t>A</t>
  </si>
  <si>
    <t>b=</t>
  </si>
  <si>
    <t>d=</t>
  </si>
  <si>
    <t>h=</t>
  </si>
  <si>
    <t>e=</t>
  </si>
  <si>
    <t>e/5=</t>
  </si>
  <si>
    <t>d/h=</t>
  </si>
  <si>
    <t>Ζώνη</t>
  </si>
  <si>
    <t>d/h</t>
  </si>
  <si>
    <t>Συντελεστές εξωτερικής πίεσης για κατακόρυφους τοίχους ορθογωνικών κτιρίων</t>
  </si>
  <si>
    <t>Συντελεστές εξωτερικής πίεσης για δικλινείς στέγες</t>
  </si>
  <si>
    <t>e/4=</t>
  </si>
  <si>
    <t>e/10=</t>
  </si>
  <si>
    <t>e/2=</t>
  </si>
  <si>
    <t>α=</t>
  </si>
  <si>
    <t>ΠΛΕΥΡΑ</t>
  </si>
  <si>
    <t>ΑΝΟΙΓΜΑΤΑ (μ2)</t>
  </si>
  <si>
    <t>ΑΒ</t>
  </si>
  <si>
    <t>ΒΓ</t>
  </si>
  <si>
    <t>ΓΔ</t>
  </si>
  <si>
    <t>ΔΑ</t>
  </si>
  <si>
    <t>μ=</t>
  </si>
  <si>
    <t>ΦΟΡΤΙΑ ΑΝΕΜΟΥ Wx+</t>
  </si>
  <si>
    <t>ΦΟΡΤΙΑ ΑΝΕΜΟΥ Wz+</t>
  </si>
  <si>
    <t>θ=0</t>
  </si>
  <si>
    <t>Κατηγορια Εδαφους</t>
  </si>
  <si>
    <r>
      <t>c</t>
    </r>
    <r>
      <rPr>
        <b/>
        <vertAlign val="subscript"/>
        <sz val="12"/>
        <rFont val="Arial"/>
        <family val="2"/>
        <charset val="161"/>
      </rPr>
      <t>pe,10</t>
    </r>
  </si>
  <si>
    <r>
      <t>c</t>
    </r>
    <r>
      <rPr>
        <b/>
        <vertAlign val="subscript"/>
        <sz val="12"/>
        <rFont val="Arial"/>
        <family val="2"/>
        <charset val="161"/>
      </rPr>
      <t>pe,1</t>
    </r>
  </si>
  <si>
    <r>
      <t>q</t>
    </r>
    <r>
      <rPr>
        <b/>
        <vertAlign val="subscript"/>
        <sz val="12"/>
        <rFont val="Arial"/>
        <family val="2"/>
        <charset val="161"/>
      </rPr>
      <t xml:space="preserve">ref </t>
    </r>
    <r>
      <rPr>
        <b/>
        <sz val="12"/>
        <rFont val="Arial"/>
        <family val="2"/>
        <charset val="161"/>
      </rPr>
      <t>=</t>
    </r>
  </si>
  <si>
    <r>
      <t>z</t>
    </r>
    <r>
      <rPr>
        <b/>
        <vertAlign val="subscript"/>
        <sz val="12"/>
        <rFont val="Arial"/>
        <family val="2"/>
        <charset val="161"/>
      </rPr>
      <t>e</t>
    </r>
    <r>
      <rPr>
        <b/>
        <sz val="12"/>
        <rFont val="Arial"/>
        <family val="2"/>
        <charset val="161"/>
      </rPr>
      <t>=</t>
    </r>
  </si>
  <si>
    <r>
      <t>c</t>
    </r>
    <r>
      <rPr>
        <b/>
        <vertAlign val="subscript"/>
        <sz val="12"/>
        <rFont val="Arial"/>
        <family val="2"/>
        <charset val="161"/>
      </rPr>
      <t>pe</t>
    </r>
  </si>
  <si>
    <r>
      <t>c</t>
    </r>
    <r>
      <rPr>
        <b/>
        <vertAlign val="subscript"/>
        <sz val="12"/>
        <rFont val="Arial"/>
        <family val="2"/>
        <charset val="161"/>
      </rPr>
      <t>pi</t>
    </r>
  </si>
  <si>
    <r>
      <t>w</t>
    </r>
    <r>
      <rPr>
        <b/>
        <vertAlign val="subscript"/>
        <sz val="12"/>
        <rFont val="Arial"/>
        <family val="2"/>
        <charset val="161"/>
      </rPr>
      <t>e</t>
    </r>
  </si>
  <si>
    <r>
      <t>w</t>
    </r>
    <r>
      <rPr>
        <b/>
        <vertAlign val="subscript"/>
        <sz val="12"/>
        <rFont val="Arial"/>
        <family val="2"/>
        <charset val="161"/>
      </rPr>
      <t>i</t>
    </r>
  </si>
  <si>
    <r>
      <t xml:space="preserve">w   </t>
    </r>
    <r>
      <rPr>
        <b/>
        <sz val="8"/>
        <rFont val="Arial"/>
        <family val="2"/>
        <charset val="161"/>
      </rPr>
      <t>(KN/m2)</t>
    </r>
  </si>
  <si>
    <t>m/sec</t>
  </si>
  <si>
    <r>
      <t>kN/m</t>
    </r>
    <r>
      <rPr>
        <vertAlign val="superscript"/>
        <sz val="12"/>
        <rFont val="Arial"/>
        <family val="2"/>
        <charset val="161"/>
      </rPr>
      <t>2</t>
    </r>
  </si>
  <si>
    <t>ρ=</t>
  </si>
  <si>
    <r>
      <t>kg/m</t>
    </r>
    <r>
      <rPr>
        <vertAlign val="superscript"/>
        <sz val="12"/>
        <rFont val="Arial"/>
        <family val="2"/>
        <charset val="161"/>
      </rPr>
      <t>3</t>
    </r>
  </si>
  <si>
    <r>
      <t>z</t>
    </r>
    <r>
      <rPr>
        <b/>
        <vertAlign val="subscript"/>
        <sz val="12"/>
        <rFont val="Arial"/>
        <family val="2"/>
        <charset val="161"/>
      </rPr>
      <t>0</t>
    </r>
    <r>
      <rPr>
        <b/>
        <sz val="12"/>
        <rFont val="Arial"/>
        <family val="2"/>
        <charset val="161"/>
      </rPr>
      <t xml:space="preserve"> (m)</t>
    </r>
  </si>
  <si>
    <r>
      <t>z</t>
    </r>
    <r>
      <rPr>
        <b/>
        <vertAlign val="subscript"/>
        <sz val="12"/>
        <rFont val="Arial"/>
        <family val="2"/>
        <charset val="161"/>
      </rPr>
      <t>(min)</t>
    </r>
  </si>
  <si>
    <t>Θεμελιωδης τιμή Βασικής Ταχύτητας Ανέμου</t>
  </si>
  <si>
    <r>
      <t>v</t>
    </r>
    <r>
      <rPr>
        <b/>
        <vertAlign val="subscript"/>
        <sz val="12"/>
        <rFont val="Arial"/>
        <family val="2"/>
        <charset val="161"/>
      </rPr>
      <t>ref,0</t>
    </r>
    <r>
      <rPr>
        <b/>
        <sz val="12"/>
        <rFont val="Arial"/>
        <family val="2"/>
        <charset val="161"/>
      </rPr>
      <t>=</t>
    </r>
  </si>
  <si>
    <t>ΓΕΝΙΚΑ ΣΤΟΙΧΕΙΑ</t>
  </si>
  <si>
    <t>m</t>
  </si>
  <si>
    <r>
      <t>z</t>
    </r>
    <r>
      <rPr>
        <b/>
        <vertAlign val="subscript"/>
        <sz val="12"/>
        <rFont val="Arial"/>
        <family val="2"/>
        <charset val="161"/>
      </rPr>
      <t>e</t>
    </r>
    <r>
      <rPr>
        <b/>
        <sz val="12"/>
        <rFont val="Arial"/>
        <family val="2"/>
        <charset val="161"/>
      </rPr>
      <t>=h=</t>
    </r>
  </si>
  <si>
    <r>
      <t>Ύψος Αναφοράς z</t>
    </r>
    <r>
      <rPr>
        <b/>
        <vertAlign val="subscript"/>
        <sz val="12"/>
        <color indexed="9"/>
        <rFont val="Arial"/>
        <family val="2"/>
        <charset val="161"/>
      </rPr>
      <t xml:space="preserve">e </t>
    </r>
    <r>
      <rPr>
        <b/>
        <sz val="12"/>
        <color indexed="9"/>
        <rFont val="Arial"/>
        <family val="2"/>
        <charset val="161"/>
      </rPr>
      <t>(m)</t>
    </r>
  </si>
  <si>
    <r>
      <t>μ</t>
    </r>
    <r>
      <rPr>
        <vertAlign val="subscript"/>
        <sz val="12"/>
        <rFont val="Arial"/>
        <family val="2"/>
        <charset val="161"/>
      </rPr>
      <t>ΑΔ</t>
    </r>
    <r>
      <rPr>
        <sz val="12"/>
        <rFont val="Arial"/>
        <family val="2"/>
        <charset val="161"/>
      </rPr>
      <t>=</t>
    </r>
  </si>
  <si>
    <r>
      <t>μ</t>
    </r>
    <r>
      <rPr>
        <vertAlign val="subscript"/>
        <sz val="12"/>
        <rFont val="Arial"/>
        <family val="2"/>
        <charset val="161"/>
      </rPr>
      <t>ΒΓ</t>
    </r>
    <r>
      <rPr>
        <sz val="12"/>
        <rFont val="Arial"/>
        <family val="2"/>
        <charset val="161"/>
      </rPr>
      <t>=</t>
    </r>
  </si>
  <si>
    <r>
      <t>μ</t>
    </r>
    <r>
      <rPr>
        <vertAlign val="subscript"/>
        <sz val="12"/>
        <rFont val="Arial"/>
        <family val="2"/>
        <charset val="161"/>
      </rPr>
      <t>ΓΔ</t>
    </r>
    <r>
      <rPr>
        <sz val="12"/>
        <rFont val="Arial"/>
        <family val="2"/>
        <charset val="161"/>
      </rPr>
      <t>=</t>
    </r>
  </si>
  <si>
    <r>
      <t>Ζώνη για διεύθυνση ανέμου Θ=0</t>
    </r>
    <r>
      <rPr>
        <b/>
        <vertAlign val="superscript"/>
        <sz val="12"/>
        <rFont val="Arial"/>
        <family val="2"/>
        <charset val="161"/>
      </rPr>
      <t>0</t>
    </r>
  </si>
  <si>
    <r>
      <t>Γωνία α</t>
    </r>
    <r>
      <rPr>
        <b/>
        <vertAlign val="superscript"/>
        <sz val="12"/>
        <rFont val="Arial"/>
        <family val="2"/>
        <charset val="161"/>
      </rPr>
      <t>0</t>
    </r>
  </si>
  <si>
    <r>
      <t>z</t>
    </r>
    <r>
      <rPr>
        <b/>
        <vertAlign val="subscript"/>
        <sz val="12"/>
        <rFont val="Arial"/>
        <family val="2"/>
        <charset val="161"/>
      </rPr>
      <t>e</t>
    </r>
  </si>
  <si>
    <r>
      <t>Ζώνη για διεύθυνση ανέμου Θ=90</t>
    </r>
    <r>
      <rPr>
        <b/>
        <vertAlign val="superscript"/>
        <sz val="12"/>
        <rFont val="Arial"/>
        <family val="2"/>
        <charset val="161"/>
      </rPr>
      <t>0</t>
    </r>
  </si>
  <si>
    <r>
      <t>θ=90</t>
    </r>
    <r>
      <rPr>
        <b/>
        <vertAlign val="superscript"/>
        <sz val="12"/>
        <rFont val="Arial"/>
        <family val="2"/>
        <charset val="161"/>
      </rPr>
      <t>0</t>
    </r>
  </si>
  <si>
    <t>ΦΟΡΤΙΑ ΣΕ ΔΙΚΛΗΝΗ ΣΤΕΓΑΣΤΡΑ</t>
  </si>
  <si>
    <t>α</t>
  </si>
  <si>
    <t>φ</t>
  </si>
  <si>
    <t>max all φ</t>
  </si>
  <si>
    <t>min φ=0</t>
  </si>
  <si>
    <t>min φ=1</t>
  </si>
  <si>
    <t>Ζώνη Α</t>
  </si>
  <si>
    <t>Ζώνη Β</t>
  </si>
  <si>
    <t>Ζώνη Γ</t>
  </si>
  <si>
    <t>Ζώνη Δ</t>
  </si>
  <si>
    <t>Β</t>
  </si>
  <si>
    <t>C    A</t>
  </si>
  <si>
    <t>A        C</t>
  </si>
  <si>
    <t xml:space="preserve">         h</t>
  </si>
  <si>
    <t>Κάτοψη</t>
  </si>
  <si>
    <t>Όψη</t>
  </si>
  <si>
    <t>d</t>
  </si>
  <si>
    <t>ΣΤΕΓΑΣΤΡΟ max all φ</t>
  </si>
  <si>
    <t>(5 ή 10)</t>
  </si>
  <si>
    <t>Άδειο Στέγαστρο</t>
  </si>
  <si>
    <t>Γεμάτο Στέγαστρο</t>
  </si>
  <si>
    <t>ΣΤΕΓΑΣΤΡΟ min Φ=0</t>
  </si>
  <si>
    <t>ΣΤΕΓΑΣΤΡΟ min Φ=1</t>
  </si>
  <si>
    <t>Μέγιστη Πίεση Ανέμου</t>
  </si>
  <si>
    <t>Άδειο/Γεμάτο Στέγαστρο</t>
  </si>
  <si>
    <t>Ελάχιστη Πίεση Ανέμου</t>
  </si>
  <si>
    <t>α=10</t>
  </si>
  <si>
    <t>α=5</t>
  </si>
  <si>
    <t>d/10</t>
  </si>
  <si>
    <t xml:space="preserve">      b/10</t>
  </si>
  <si>
    <t xml:space="preserve"> b</t>
  </si>
  <si>
    <t>d/10=</t>
  </si>
  <si>
    <t>b/10=</t>
  </si>
  <si>
    <t xml:space="preserve">Φορά </t>
  </si>
  <si>
    <t>Ανέμου</t>
  </si>
  <si>
    <t>Μέση τιμή πίεσης στις επιφάνειες Α, Β, C</t>
  </si>
  <si>
    <r>
      <t>W</t>
    </r>
    <r>
      <rPr>
        <b/>
        <vertAlign val="subscript"/>
        <sz val="12"/>
        <rFont val="Arial"/>
        <family val="2"/>
        <charset val="161"/>
      </rPr>
      <t>A,B,C</t>
    </r>
    <r>
      <rPr>
        <b/>
        <sz val="12"/>
        <rFont val="Arial"/>
        <family val="2"/>
        <charset val="161"/>
      </rPr>
      <t>=</t>
    </r>
  </si>
  <si>
    <t>d&gt;e</t>
  </si>
  <si>
    <t>d&lt;e</t>
  </si>
  <si>
    <t>Εμβαδον</t>
  </si>
  <si>
    <r>
      <t>W</t>
    </r>
    <r>
      <rPr>
        <b/>
        <vertAlign val="subscript"/>
        <sz val="12"/>
        <rFont val="Arial"/>
        <family val="2"/>
        <charset val="161"/>
      </rPr>
      <t>A,B,C</t>
    </r>
  </si>
  <si>
    <t>Β*</t>
  </si>
  <si>
    <r>
      <t>Μέση τιμή πίεσης στις επιφάνειες F,G,H,I,J w</t>
    </r>
    <r>
      <rPr>
        <b/>
        <vertAlign val="subscript"/>
        <sz val="12"/>
        <rFont val="Arial"/>
        <family val="2"/>
        <charset val="161"/>
      </rPr>
      <t>F,G,H,I,J</t>
    </r>
    <r>
      <rPr>
        <b/>
        <sz val="12"/>
        <rFont val="Arial"/>
        <family val="2"/>
        <charset val="161"/>
      </rPr>
      <t>=</t>
    </r>
  </si>
  <si>
    <r>
      <t>W</t>
    </r>
    <r>
      <rPr>
        <b/>
        <vertAlign val="subscript"/>
        <sz val="12"/>
        <rFont val="Arial"/>
        <family val="2"/>
        <charset val="161"/>
      </rPr>
      <t>min</t>
    </r>
  </si>
  <si>
    <t>Εμβαδόν</t>
  </si>
  <si>
    <t>d/5</t>
  </si>
  <si>
    <t>d/5=</t>
  </si>
  <si>
    <r>
      <t>Μέση τιμή πίεσης στις επιφάνειες A,B,C,D w</t>
    </r>
    <r>
      <rPr>
        <b/>
        <vertAlign val="subscript"/>
        <sz val="12"/>
        <rFont val="Arial"/>
        <family val="2"/>
        <charset val="161"/>
      </rPr>
      <t>A,B,CD</t>
    </r>
    <r>
      <rPr>
        <b/>
        <sz val="12"/>
        <rFont val="Arial"/>
        <family val="2"/>
        <charset val="161"/>
      </rPr>
      <t>=</t>
    </r>
  </si>
  <si>
    <t>W</t>
  </si>
  <si>
    <t>Θεμελιώδης τιμή Βασικής Ταχύτητας Ανέμου</t>
  </si>
  <si>
    <t>Άνεμος πιέζει ΑΔ Επιφάνεια:</t>
  </si>
  <si>
    <t>Άνεμος πιέζει ΒΓ Επιφάνεια:</t>
  </si>
  <si>
    <t>Άνεμος πιέζει ΓΔ Επιφάνεια:</t>
  </si>
  <si>
    <t>Άνεμος πιέζει AB Επιφάνεια:</t>
  </si>
  <si>
    <t>III</t>
  </si>
  <si>
    <r>
      <t>k</t>
    </r>
    <r>
      <rPr>
        <b/>
        <vertAlign val="subscript"/>
        <sz val="12"/>
        <rFont val="Arial"/>
        <family val="2"/>
        <charset val="161"/>
      </rPr>
      <t>r</t>
    </r>
  </si>
  <si>
    <r>
      <t>v</t>
    </r>
    <r>
      <rPr>
        <b/>
        <vertAlign val="subscript"/>
        <sz val="12"/>
        <rFont val="Arial"/>
        <family val="2"/>
        <charset val="161"/>
      </rPr>
      <t>b,0</t>
    </r>
    <r>
      <rPr>
        <b/>
        <sz val="12"/>
        <rFont val="Arial"/>
        <family val="2"/>
        <charset val="161"/>
      </rPr>
      <t>=</t>
    </r>
  </si>
  <si>
    <r>
      <t>c</t>
    </r>
    <r>
      <rPr>
        <vertAlign val="subscript"/>
        <sz val="12"/>
        <rFont val="Arial"/>
        <family val="2"/>
        <charset val="161"/>
      </rPr>
      <t>r</t>
    </r>
    <r>
      <rPr>
        <sz val="12"/>
        <rFont val="Arial"/>
        <family val="2"/>
        <charset val="161"/>
      </rPr>
      <t>(z)=</t>
    </r>
  </si>
  <si>
    <r>
      <t>v</t>
    </r>
    <r>
      <rPr>
        <b/>
        <vertAlign val="subscript"/>
        <sz val="12"/>
        <rFont val="Arial"/>
        <family val="2"/>
        <charset val="161"/>
      </rPr>
      <t>b</t>
    </r>
    <r>
      <rPr>
        <b/>
        <sz val="12"/>
        <rFont val="Arial"/>
        <family val="2"/>
        <charset val="161"/>
      </rPr>
      <t>=c</t>
    </r>
    <r>
      <rPr>
        <b/>
        <vertAlign val="subscript"/>
        <sz val="12"/>
        <rFont val="Arial"/>
        <family val="2"/>
        <charset val="161"/>
      </rPr>
      <t>dir</t>
    </r>
    <r>
      <rPr>
        <b/>
        <sz val="12"/>
        <rFont val="Arial"/>
        <family val="2"/>
        <charset val="161"/>
      </rPr>
      <t xml:space="preserve"> c</t>
    </r>
    <r>
      <rPr>
        <b/>
        <vertAlign val="subscript"/>
        <sz val="12"/>
        <rFont val="Arial"/>
        <family val="2"/>
        <charset val="161"/>
      </rPr>
      <t>season</t>
    </r>
    <r>
      <rPr>
        <b/>
        <sz val="12"/>
        <rFont val="Arial"/>
        <family val="2"/>
        <charset val="161"/>
      </rPr>
      <t xml:space="preserve"> v</t>
    </r>
    <r>
      <rPr>
        <b/>
        <vertAlign val="subscript"/>
        <sz val="12"/>
        <rFont val="Arial"/>
        <family val="2"/>
        <charset val="161"/>
      </rPr>
      <t>b,0</t>
    </r>
  </si>
  <si>
    <r>
      <t>c</t>
    </r>
    <r>
      <rPr>
        <vertAlign val="subscript"/>
        <sz val="12"/>
        <rFont val="Arial"/>
        <family val="2"/>
        <charset val="161"/>
      </rPr>
      <t>dir</t>
    </r>
    <r>
      <rPr>
        <sz val="12"/>
        <rFont val="Arial"/>
        <family val="2"/>
        <charset val="161"/>
      </rPr>
      <t>=</t>
    </r>
  </si>
  <si>
    <r>
      <t>c</t>
    </r>
    <r>
      <rPr>
        <vertAlign val="subscript"/>
        <sz val="12"/>
        <rFont val="Arial"/>
        <family val="2"/>
        <charset val="161"/>
      </rPr>
      <t>season</t>
    </r>
    <r>
      <rPr>
        <sz val="12"/>
        <rFont val="Arial"/>
        <family val="2"/>
        <charset val="161"/>
      </rPr>
      <t>=</t>
    </r>
  </si>
  <si>
    <r>
      <t>v</t>
    </r>
    <r>
      <rPr>
        <b/>
        <vertAlign val="subscript"/>
        <sz val="12"/>
        <rFont val="Arial"/>
        <family val="2"/>
        <charset val="161"/>
      </rPr>
      <t>b</t>
    </r>
    <r>
      <rPr>
        <b/>
        <sz val="12"/>
        <rFont val="Arial"/>
        <family val="2"/>
        <charset val="161"/>
      </rPr>
      <t>=</t>
    </r>
  </si>
  <si>
    <r>
      <t>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(z)=[1+7 l</t>
    </r>
    <r>
      <rPr>
        <b/>
        <vertAlign val="subscript"/>
        <sz val="12"/>
        <rFont val="Arial"/>
        <family val="2"/>
        <charset val="161"/>
      </rPr>
      <t>v</t>
    </r>
    <r>
      <rPr>
        <b/>
        <sz val="12"/>
        <rFont val="Arial"/>
        <family val="2"/>
        <charset val="161"/>
      </rPr>
      <t>(z)]1/2 ρ v</t>
    </r>
    <r>
      <rPr>
        <b/>
        <vertAlign val="subscript"/>
        <sz val="12"/>
        <rFont val="Arial"/>
        <family val="2"/>
        <charset val="161"/>
      </rPr>
      <t>m</t>
    </r>
    <r>
      <rPr>
        <b/>
        <vertAlign val="superscript"/>
        <sz val="12"/>
        <rFont val="Arial"/>
        <family val="2"/>
        <charset val="161"/>
      </rPr>
      <t>2</t>
    </r>
    <r>
      <rPr>
        <b/>
        <sz val="12"/>
        <rFont val="Arial"/>
        <family val="2"/>
        <charset val="161"/>
      </rPr>
      <t>(z)</t>
    </r>
  </si>
  <si>
    <r>
      <t>c</t>
    </r>
    <r>
      <rPr>
        <b/>
        <vertAlign val="subscript"/>
        <sz val="12"/>
        <rFont val="Arial"/>
        <family val="2"/>
        <charset val="161"/>
      </rPr>
      <t>r</t>
    </r>
    <r>
      <rPr>
        <b/>
        <sz val="12"/>
        <rFont val="Arial"/>
        <family val="2"/>
        <charset val="161"/>
      </rPr>
      <t>(z)=k</t>
    </r>
    <r>
      <rPr>
        <b/>
        <vertAlign val="subscript"/>
        <sz val="12"/>
        <rFont val="Arial"/>
        <family val="2"/>
        <charset val="161"/>
      </rPr>
      <t xml:space="preserve">r </t>
    </r>
    <r>
      <rPr>
        <b/>
        <sz val="12"/>
        <rFont val="Arial"/>
        <family val="2"/>
        <charset val="161"/>
      </rPr>
      <t>ln(z</t>
    </r>
    <r>
      <rPr>
        <b/>
        <sz val="12"/>
        <rFont val="Arial"/>
        <family val="2"/>
        <charset val="161"/>
      </rPr>
      <t>/z</t>
    </r>
    <r>
      <rPr>
        <b/>
        <vertAlign val="subscript"/>
        <sz val="12"/>
        <rFont val="Arial"/>
        <family val="2"/>
        <charset val="161"/>
      </rPr>
      <t>o</t>
    </r>
    <r>
      <rPr>
        <b/>
        <sz val="12"/>
        <rFont val="Arial"/>
        <family val="2"/>
        <charset val="161"/>
      </rPr>
      <t>)</t>
    </r>
  </si>
  <si>
    <r>
      <t>c</t>
    </r>
    <r>
      <rPr>
        <b/>
        <vertAlign val="subscript"/>
        <sz val="12"/>
        <rFont val="Arial"/>
        <family val="2"/>
        <charset val="161"/>
      </rPr>
      <t>r</t>
    </r>
    <r>
      <rPr>
        <b/>
        <sz val="12"/>
        <rFont val="Arial"/>
        <family val="2"/>
        <charset val="161"/>
      </rPr>
      <t>(z)=k</t>
    </r>
    <r>
      <rPr>
        <b/>
        <vertAlign val="subscript"/>
        <sz val="12"/>
        <rFont val="Arial"/>
        <family val="2"/>
        <charset val="161"/>
      </rPr>
      <t xml:space="preserve">r </t>
    </r>
    <r>
      <rPr>
        <b/>
        <sz val="12"/>
        <rFont val="Arial"/>
        <family val="2"/>
        <charset val="161"/>
      </rPr>
      <t>ln(z</t>
    </r>
    <r>
      <rPr>
        <b/>
        <vertAlign val="subscript"/>
        <sz val="12"/>
        <rFont val="Arial"/>
        <family val="2"/>
        <charset val="161"/>
      </rPr>
      <t>min</t>
    </r>
    <r>
      <rPr>
        <b/>
        <sz val="12"/>
        <rFont val="Arial"/>
        <family val="2"/>
        <charset val="161"/>
      </rPr>
      <t>/z</t>
    </r>
    <r>
      <rPr>
        <b/>
        <vertAlign val="subscript"/>
        <sz val="12"/>
        <rFont val="Arial"/>
        <family val="2"/>
        <charset val="161"/>
      </rPr>
      <t>o</t>
    </r>
    <r>
      <rPr>
        <b/>
        <sz val="12"/>
        <rFont val="Arial"/>
        <family val="2"/>
        <charset val="161"/>
      </rPr>
      <t>)</t>
    </r>
  </si>
  <si>
    <r>
      <rPr>
        <b/>
        <sz val="12"/>
        <rFont val="Arial"/>
        <family val="2"/>
        <charset val="161"/>
      </rPr>
      <t xml:space="preserve">για z </t>
    </r>
    <r>
      <rPr>
        <b/>
        <sz val="12"/>
        <rFont val="Calibri"/>
        <family val="2"/>
        <charset val="161"/>
      </rPr>
      <t>≤</t>
    </r>
    <r>
      <rPr>
        <b/>
        <sz val="12"/>
        <rFont val="Arial"/>
        <family val="2"/>
        <charset val="161"/>
      </rPr>
      <t xml:space="preserve"> z</t>
    </r>
    <r>
      <rPr>
        <b/>
        <vertAlign val="subscript"/>
        <sz val="12"/>
        <rFont val="Arial"/>
        <family val="2"/>
        <charset val="161"/>
      </rPr>
      <t>min</t>
    </r>
  </si>
  <si>
    <r>
      <t>c</t>
    </r>
    <r>
      <rPr>
        <b/>
        <vertAlign val="subscript"/>
        <sz val="12"/>
        <rFont val="Arial"/>
        <family val="2"/>
        <charset val="161"/>
      </rPr>
      <t>0</t>
    </r>
    <r>
      <rPr>
        <b/>
        <sz val="12"/>
        <rFont val="Arial"/>
        <family val="2"/>
        <charset val="161"/>
      </rPr>
      <t>=</t>
    </r>
  </si>
  <si>
    <r>
      <t>c</t>
    </r>
    <r>
      <rPr>
        <b/>
        <vertAlign val="subscript"/>
        <sz val="12"/>
        <rFont val="Arial"/>
        <family val="2"/>
        <charset val="161"/>
      </rPr>
      <t>t</t>
    </r>
    <r>
      <rPr>
        <b/>
        <sz val="12"/>
        <rFont val="Arial"/>
        <family val="2"/>
        <charset val="161"/>
      </rPr>
      <t>=</t>
    </r>
  </si>
  <si>
    <t>για Φ&lt;0,05</t>
  </si>
  <si>
    <t>1+ 2sΦ</t>
  </si>
  <si>
    <t>για 0,05 &lt; Φ &lt; 0,3</t>
  </si>
  <si>
    <t>1+0,6s</t>
  </si>
  <si>
    <t>για Φ &gt; 0,3</t>
  </si>
  <si>
    <r>
      <t>με Φ = H/L</t>
    </r>
    <r>
      <rPr>
        <b/>
        <vertAlign val="subscript"/>
        <sz val="12"/>
        <rFont val="Arial"/>
        <family val="2"/>
        <charset val="161"/>
      </rPr>
      <t>u</t>
    </r>
  </si>
  <si>
    <r>
      <rPr>
        <b/>
        <sz val="12"/>
        <rFont val="Arial"/>
        <family val="2"/>
        <charset val="161"/>
      </rPr>
      <t>v</t>
    </r>
    <r>
      <rPr>
        <b/>
        <vertAlign val="subscript"/>
        <sz val="12"/>
        <rFont val="Arial"/>
        <family val="2"/>
        <charset val="161"/>
      </rPr>
      <t>m</t>
    </r>
    <r>
      <rPr>
        <b/>
        <sz val="12"/>
        <rFont val="Arial"/>
        <family val="2"/>
        <charset val="161"/>
      </rPr>
      <t>(z) = c</t>
    </r>
    <r>
      <rPr>
        <b/>
        <vertAlign val="subscript"/>
        <sz val="12"/>
        <rFont val="Arial"/>
        <family val="2"/>
        <charset val="161"/>
      </rPr>
      <t>r</t>
    </r>
    <r>
      <rPr>
        <b/>
        <sz val="12"/>
        <rFont val="Arial"/>
        <family val="2"/>
        <charset val="161"/>
      </rPr>
      <t>(z) c</t>
    </r>
    <r>
      <rPr>
        <b/>
        <vertAlign val="subscript"/>
        <sz val="12"/>
        <rFont val="Arial"/>
        <family val="2"/>
        <charset val="161"/>
      </rPr>
      <t>0</t>
    </r>
    <r>
      <rPr>
        <b/>
        <sz val="12"/>
        <rFont val="Arial"/>
        <family val="2"/>
        <charset val="161"/>
      </rPr>
      <t>(z) v</t>
    </r>
    <r>
      <rPr>
        <b/>
        <vertAlign val="subscript"/>
        <sz val="12"/>
        <rFont val="Arial"/>
        <family val="2"/>
        <charset val="161"/>
      </rPr>
      <t>b</t>
    </r>
  </si>
  <si>
    <r>
      <t>c</t>
    </r>
    <r>
      <rPr>
        <vertAlign val="subscript"/>
        <sz val="12"/>
        <rFont val="Arial"/>
        <family val="2"/>
        <charset val="161"/>
      </rPr>
      <t>0</t>
    </r>
    <r>
      <rPr>
        <sz val="12"/>
        <rFont val="Arial"/>
        <family val="2"/>
        <charset val="161"/>
      </rPr>
      <t>(z)=</t>
    </r>
  </si>
  <si>
    <r>
      <t>v</t>
    </r>
    <r>
      <rPr>
        <b/>
        <vertAlign val="subscript"/>
        <sz val="12"/>
        <rFont val="Arial"/>
        <family val="2"/>
        <charset val="161"/>
      </rPr>
      <t>m</t>
    </r>
    <r>
      <rPr>
        <b/>
        <sz val="12"/>
        <rFont val="Arial"/>
        <family val="2"/>
        <charset val="161"/>
      </rPr>
      <t>(z) =</t>
    </r>
  </si>
  <si>
    <r>
      <t>Πίεση Αναφοράς Ανέμου q</t>
    </r>
    <r>
      <rPr>
        <b/>
        <vertAlign val="subscript"/>
        <sz val="14"/>
        <color indexed="9"/>
        <rFont val="Arial"/>
        <family val="2"/>
        <charset val="161"/>
      </rPr>
      <t>p</t>
    </r>
    <r>
      <rPr>
        <b/>
        <sz val="14"/>
        <color indexed="9"/>
        <rFont val="Arial"/>
        <family val="2"/>
        <charset val="161"/>
      </rPr>
      <t>(z)    &amp;  Ένταση στροβιλισμού l</t>
    </r>
    <r>
      <rPr>
        <b/>
        <vertAlign val="subscript"/>
        <sz val="14"/>
        <color indexed="9"/>
        <rFont val="Arial"/>
        <family val="2"/>
        <charset val="161"/>
      </rPr>
      <t>v</t>
    </r>
    <r>
      <rPr>
        <b/>
        <sz val="14"/>
        <color indexed="9"/>
        <rFont val="Arial"/>
        <family val="2"/>
        <charset val="161"/>
      </rPr>
      <t>(z)</t>
    </r>
  </si>
  <si>
    <r>
      <t>Ταχύτητα Αναφοράς Ανέμου v</t>
    </r>
    <r>
      <rPr>
        <b/>
        <vertAlign val="subscript"/>
        <sz val="14"/>
        <color indexed="9"/>
        <rFont val="Arial"/>
        <family val="2"/>
        <charset val="161"/>
      </rPr>
      <t>b</t>
    </r>
    <r>
      <rPr>
        <b/>
        <sz val="14"/>
        <color indexed="9"/>
        <rFont val="Arial"/>
        <family val="2"/>
        <charset val="161"/>
      </rPr>
      <t xml:space="preserve">   &amp;  Μέση Ταχύτητα Ανέμου v</t>
    </r>
    <r>
      <rPr>
        <b/>
        <vertAlign val="subscript"/>
        <sz val="14"/>
        <color indexed="9"/>
        <rFont val="Arial"/>
        <family val="2"/>
        <charset val="161"/>
      </rPr>
      <t>m</t>
    </r>
    <r>
      <rPr>
        <b/>
        <sz val="14"/>
        <color indexed="9"/>
        <rFont val="Arial"/>
        <family val="2"/>
        <charset val="161"/>
      </rPr>
      <t>(z)</t>
    </r>
  </si>
  <si>
    <r>
      <t>για z</t>
    </r>
    <r>
      <rPr>
        <b/>
        <vertAlign val="subscript"/>
        <sz val="12"/>
        <rFont val="Arial"/>
        <family val="2"/>
        <charset val="161"/>
      </rPr>
      <t xml:space="preserve">min </t>
    </r>
    <r>
      <rPr>
        <b/>
        <sz val="12"/>
        <rFont val="Calibri"/>
        <family val="2"/>
        <charset val="161"/>
      </rPr>
      <t xml:space="preserve">≤ </t>
    </r>
    <r>
      <rPr>
        <b/>
        <sz val="12"/>
        <rFont val="Arial"/>
        <family val="2"/>
        <charset val="161"/>
      </rPr>
      <t xml:space="preserve">z </t>
    </r>
    <r>
      <rPr>
        <b/>
        <sz val="12"/>
        <rFont val="Calibri"/>
        <family val="2"/>
        <charset val="161"/>
      </rPr>
      <t xml:space="preserve">≤ </t>
    </r>
    <r>
      <rPr>
        <b/>
        <sz val="12"/>
        <rFont val="Arial"/>
        <family val="2"/>
        <charset val="161"/>
      </rPr>
      <t>z</t>
    </r>
    <r>
      <rPr>
        <b/>
        <vertAlign val="subscript"/>
        <sz val="12"/>
        <rFont val="Arial"/>
        <family val="2"/>
        <charset val="161"/>
      </rPr>
      <t>max</t>
    </r>
    <r>
      <rPr>
        <b/>
        <sz val="12"/>
        <rFont val="Arial"/>
        <family val="2"/>
        <charset val="161"/>
      </rPr>
      <t>=200m</t>
    </r>
  </si>
  <si>
    <t>για zmin ≤ z ≤ zmax=200m</t>
  </si>
  <si>
    <t>lv(z) =</t>
  </si>
  <si>
    <r>
      <t>k</t>
    </r>
    <r>
      <rPr>
        <b/>
        <vertAlign val="subscript"/>
        <sz val="12"/>
        <rFont val="Arial"/>
        <family val="2"/>
        <charset val="161"/>
      </rPr>
      <t xml:space="preserve">i </t>
    </r>
    <r>
      <rPr>
        <b/>
        <sz val="12"/>
        <rFont val="Arial"/>
        <family val="2"/>
        <charset val="161"/>
      </rPr>
      <t>=</t>
    </r>
  </si>
  <si>
    <r>
      <t>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(z)=</t>
    </r>
  </si>
  <si>
    <r>
      <t>c</t>
    </r>
    <r>
      <rPr>
        <b/>
        <vertAlign val="subscript"/>
        <sz val="12"/>
        <rFont val="Arial"/>
        <family val="2"/>
        <charset val="161"/>
      </rPr>
      <t>r</t>
    </r>
    <r>
      <rPr>
        <b/>
        <sz val="12"/>
        <rFont val="Arial"/>
        <family val="2"/>
        <charset val="161"/>
      </rPr>
      <t>(z</t>
    </r>
    <r>
      <rPr>
        <b/>
        <sz val="12"/>
        <rFont val="Arial"/>
        <family val="2"/>
        <charset val="161"/>
      </rPr>
      <t>)=</t>
    </r>
  </si>
  <si>
    <r>
      <t>l</t>
    </r>
    <r>
      <rPr>
        <b/>
        <vertAlign val="subscript"/>
        <sz val="12"/>
        <rFont val="Arial"/>
        <family val="2"/>
        <charset val="161"/>
      </rPr>
      <t>v</t>
    </r>
    <r>
      <rPr>
        <b/>
        <sz val="12"/>
        <rFont val="Arial"/>
        <family val="2"/>
        <charset val="161"/>
      </rPr>
      <t>(z) = k</t>
    </r>
    <r>
      <rPr>
        <b/>
        <vertAlign val="subscript"/>
        <sz val="12"/>
        <rFont val="Arial"/>
        <family val="2"/>
        <charset val="161"/>
      </rPr>
      <t>i</t>
    </r>
    <r>
      <rPr>
        <b/>
        <sz val="12"/>
        <rFont val="Arial"/>
        <family val="2"/>
        <charset val="161"/>
      </rPr>
      <t xml:space="preserve"> /[c</t>
    </r>
    <r>
      <rPr>
        <b/>
        <vertAlign val="subscript"/>
        <sz val="12"/>
        <rFont val="Arial"/>
        <family val="2"/>
        <charset val="161"/>
      </rPr>
      <t>0</t>
    </r>
    <r>
      <rPr>
        <b/>
        <sz val="12"/>
        <rFont val="Arial"/>
        <family val="2"/>
        <charset val="161"/>
      </rPr>
      <t>(z) ln(z/z</t>
    </r>
    <r>
      <rPr>
        <b/>
        <vertAlign val="subscript"/>
        <sz val="12"/>
        <rFont val="Arial"/>
        <family val="2"/>
        <charset val="161"/>
      </rPr>
      <t>0</t>
    </r>
    <r>
      <rPr>
        <b/>
        <sz val="12"/>
        <rFont val="Arial"/>
        <family val="2"/>
        <charset val="161"/>
      </rPr>
      <t>)]</t>
    </r>
  </si>
  <si>
    <r>
      <t>k</t>
    </r>
    <r>
      <rPr>
        <b/>
        <vertAlign val="subscript"/>
        <sz val="12"/>
        <rFont val="Arial"/>
        <family val="2"/>
        <charset val="161"/>
      </rPr>
      <t>r</t>
    </r>
    <r>
      <rPr>
        <b/>
        <sz val="12"/>
        <rFont val="Arial"/>
        <family val="2"/>
        <charset val="161"/>
      </rPr>
      <t xml:space="preserve"> = 0,19 (z</t>
    </r>
    <r>
      <rPr>
        <b/>
        <vertAlign val="subscript"/>
        <sz val="12"/>
        <rFont val="Arial"/>
        <family val="2"/>
        <charset val="161"/>
      </rPr>
      <t>0</t>
    </r>
    <r>
      <rPr>
        <b/>
        <sz val="12"/>
        <rFont val="Arial"/>
        <family val="2"/>
        <charset val="161"/>
      </rPr>
      <t>/z</t>
    </r>
    <r>
      <rPr>
        <b/>
        <vertAlign val="subscript"/>
        <sz val="12"/>
        <rFont val="Arial"/>
        <family val="2"/>
        <charset val="161"/>
      </rPr>
      <t>0,II</t>
    </r>
    <r>
      <rPr>
        <b/>
        <sz val="12"/>
        <rFont val="Arial"/>
        <family val="2"/>
        <charset val="161"/>
      </rPr>
      <t>)</t>
    </r>
    <r>
      <rPr>
        <b/>
        <vertAlign val="superscript"/>
        <sz val="12"/>
        <rFont val="Arial"/>
        <family val="2"/>
        <charset val="161"/>
      </rPr>
      <t>0,07</t>
    </r>
  </si>
  <si>
    <t>Κατηγορία Εδάφους</t>
  </si>
  <si>
    <r>
      <rPr>
        <b/>
        <sz val="12"/>
        <rFont val="Calibri"/>
        <family val="2"/>
        <charset val="161"/>
      </rPr>
      <t>≤</t>
    </r>
    <r>
      <rPr>
        <b/>
        <sz val="12"/>
        <rFont val="Arial"/>
        <family val="2"/>
        <charset val="161"/>
      </rPr>
      <t>0,25</t>
    </r>
  </si>
  <si>
    <r>
      <t>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(z)</t>
    </r>
    <r>
      <rPr>
        <b/>
        <vertAlign val="subscript"/>
        <sz val="12"/>
        <rFont val="Arial"/>
        <family val="2"/>
        <charset val="161"/>
      </rPr>
      <t xml:space="preserve"> </t>
    </r>
    <r>
      <rPr>
        <b/>
        <sz val="12"/>
        <rFont val="Arial"/>
        <family val="2"/>
        <charset val="161"/>
      </rPr>
      <t>=</t>
    </r>
  </si>
  <si>
    <r>
      <t>w</t>
    </r>
    <r>
      <rPr>
        <b/>
        <vertAlign val="subscript"/>
        <sz val="12"/>
        <rFont val="Arial"/>
        <family val="2"/>
        <charset val="161"/>
      </rPr>
      <t>i</t>
    </r>
    <r>
      <rPr>
        <b/>
        <sz val="12"/>
        <rFont val="Arial"/>
        <family val="2"/>
        <charset val="161"/>
      </rPr>
      <t>=q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</t>
    </r>
    <r>
      <rPr>
        <b/>
        <sz val="12"/>
        <rFont val="Arial"/>
        <family val="2"/>
        <charset val="161"/>
      </rPr>
      <t>) * c</t>
    </r>
    <r>
      <rPr>
        <b/>
        <vertAlign val="subscript"/>
        <sz val="12"/>
        <rFont val="Arial"/>
        <family val="2"/>
        <charset val="161"/>
      </rPr>
      <t>pi</t>
    </r>
  </si>
  <si>
    <r>
      <t>w</t>
    </r>
    <r>
      <rPr>
        <b/>
        <vertAlign val="subscript"/>
        <sz val="12"/>
        <rFont val="Arial"/>
        <family val="2"/>
        <charset val="161"/>
      </rPr>
      <t>e</t>
    </r>
    <r>
      <rPr>
        <b/>
        <sz val="12"/>
        <rFont val="Arial"/>
        <family val="2"/>
        <charset val="161"/>
      </rPr>
      <t>=q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</t>
    </r>
    <r>
      <rPr>
        <b/>
        <sz val="12"/>
        <rFont val="Arial"/>
        <family val="2"/>
        <charset val="161"/>
      </rPr>
      <t>) * c</t>
    </r>
    <r>
      <rPr>
        <b/>
        <vertAlign val="subscript"/>
        <sz val="12"/>
        <rFont val="Arial"/>
        <family val="2"/>
        <charset val="161"/>
      </rPr>
      <t>pe</t>
    </r>
  </si>
  <si>
    <r>
      <t>Συντελεστής Τραχύτητας c</t>
    </r>
    <r>
      <rPr>
        <b/>
        <vertAlign val="subscript"/>
        <sz val="14"/>
        <color indexed="9"/>
        <rFont val="Arial"/>
        <family val="2"/>
        <charset val="161"/>
      </rPr>
      <t>r</t>
    </r>
    <r>
      <rPr>
        <b/>
        <sz val="14"/>
        <color indexed="9"/>
        <rFont val="Arial"/>
        <family val="2"/>
        <charset val="161"/>
      </rPr>
      <t>(z)</t>
    </r>
  </si>
  <si>
    <r>
      <t>Συντελεστής Τοπογραφικής Διαμόρφωσης c</t>
    </r>
    <r>
      <rPr>
        <b/>
        <vertAlign val="subscript"/>
        <sz val="12"/>
        <color indexed="9"/>
        <rFont val="Arial"/>
        <family val="2"/>
        <charset val="161"/>
      </rPr>
      <t>t</t>
    </r>
    <r>
      <rPr>
        <b/>
        <sz val="12"/>
        <color indexed="9"/>
        <rFont val="Arial"/>
        <family val="2"/>
        <charset val="161"/>
      </rPr>
      <t>(z)</t>
    </r>
  </si>
  <si>
    <r>
      <t>c</t>
    </r>
    <r>
      <rPr>
        <b/>
        <vertAlign val="subscript"/>
        <sz val="12"/>
        <rFont val="Arial"/>
        <family val="2"/>
        <charset val="161"/>
      </rPr>
      <t>pi</t>
    </r>
    <r>
      <rPr>
        <b/>
        <sz val="12"/>
        <rFont val="Arial"/>
        <family val="2"/>
        <charset val="161"/>
      </rPr>
      <t>=</t>
    </r>
  </si>
  <si>
    <r>
      <t>Συντελεστής Τοπογραφικής διαμόρφωσης c</t>
    </r>
    <r>
      <rPr>
        <b/>
        <vertAlign val="subscript"/>
        <sz val="14"/>
        <color indexed="9"/>
        <rFont val="Arial"/>
        <family val="2"/>
        <charset val="161"/>
      </rPr>
      <t>t</t>
    </r>
    <r>
      <rPr>
        <b/>
        <sz val="12"/>
        <color indexed="9"/>
        <rFont val="Arial"/>
        <family val="2"/>
        <charset val="161"/>
      </rPr>
      <t>(z</t>
    </r>
    <r>
      <rPr>
        <b/>
        <sz val="12"/>
        <color indexed="9"/>
        <rFont val="Arial"/>
        <family val="2"/>
        <charset val="161"/>
      </rPr>
      <t>)</t>
    </r>
  </si>
  <si>
    <t>Συντελεστής Τοπογραφικής Διαμόρφωσης ct(z)</t>
  </si>
  <si>
    <r>
      <t>c</t>
    </r>
    <r>
      <rPr>
        <b/>
        <vertAlign val="subscript"/>
        <sz val="12"/>
        <rFont val="Arial"/>
        <family val="2"/>
        <charset val="161"/>
      </rPr>
      <t>f</t>
    </r>
  </si>
  <si>
    <r>
      <t>w= 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(z) * c</t>
    </r>
    <r>
      <rPr>
        <b/>
        <vertAlign val="subscript"/>
        <sz val="12"/>
        <rFont val="Arial"/>
        <family val="2"/>
        <charset val="161"/>
      </rPr>
      <t>pe</t>
    </r>
  </si>
  <si>
    <r>
      <t>w</t>
    </r>
    <r>
      <rPr>
        <b/>
        <vertAlign val="subscript"/>
        <sz val="12"/>
        <rFont val="Arial"/>
        <family val="2"/>
        <charset val="161"/>
      </rPr>
      <t>e</t>
    </r>
    <r>
      <rPr>
        <b/>
        <sz val="12"/>
        <rFont val="Arial"/>
        <family val="2"/>
        <charset val="161"/>
      </rPr>
      <t>=q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(z) * c</t>
    </r>
    <r>
      <rPr>
        <b/>
        <vertAlign val="subscript"/>
        <sz val="12"/>
        <rFont val="Arial"/>
        <family val="2"/>
        <charset val="161"/>
      </rPr>
      <t>pe</t>
    </r>
  </si>
  <si>
    <r>
      <t>w</t>
    </r>
    <r>
      <rPr>
        <b/>
        <vertAlign val="subscript"/>
        <sz val="12"/>
        <rFont val="Arial"/>
        <family val="2"/>
        <charset val="161"/>
      </rPr>
      <t>i</t>
    </r>
    <r>
      <rPr>
        <b/>
        <sz val="12"/>
        <rFont val="Arial"/>
        <family val="2"/>
        <charset val="161"/>
      </rPr>
      <t>=q</t>
    </r>
    <r>
      <rPr>
        <b/>
        <vertAlign val="subscript"/>
        <sz val="12"/>
        <rFont val="Arial"/>
        <family val="2"/>
        <charset val="161"/>
      </rPr>
      <t>p</t>
    </r>
    <r>
      <rPr>
        <b/>
        <sz val="12"/>
        <rFont val="Arial"/>
        <family val="2"/>
        <charset val="161"/>
      </rPr>
      <t>(z) * c</t>
    </r>
    <r>
      <rPr>
        <b/>
        <vertAlign val="subscript"/>
        <sz val="12"/>
        <rFont val="Arial"/>
        <family val="2"/>
        <charset val="161"/>
      </rPr>
      <t>pi</t>
    </r>
  </si>
</sst>
</file>

<file path=xl/styles.xml><?xml version="1.0" encoding="utf-8"?>
<styleSheet xmlns="http://schemas.openxmlformats.org/spreadsheetml/2006/main">
  <numFmts count="5">
    <numFmt numFmtId="43" formatCode="_-* #,##0.00\ _€_-;\-* #,##0.00\ _€_-;_-* &quot;-&quot;??\ _€_-;_-@_-"/>
    <numFmt numFmtId="164" formatCode="0.0"/>
    <numFmt numFmtId="165" formatCode="0.000"/>
    <numFmt numFmtId="166" formatCode="#,##0.000"/>
    <numFmt numFmtId="167" formatCode="_-* #,##0.000\ _€_-;\-* #,##0.000\ _€_-;_-* &quot;-&quot;???\ _€_-;_-@_-"/>
  </numFmts>
  <fonts count="26">
    <font>
      <sz val="10"/>
      <name val="Arial Greek"/>
      <charset val="161"/>
    </font>
    <font>
      <sz val="10"/>
      <name val="Arial Greek"/>
      <charset val="161"/>
    </font>
    <font>
      <sz val="12"/>
      <name val="Arial"/>
      <family val="2"/>
      <charset val="161"/>
    </font>
    <font>
      <sz val="10"/>
      <name val="Arial"/>
      <family val="2"/>
      <charset val="161"/>
    </font>
    <font>
      <b/>
      <sz val="10"/>
      <color indexed="10"/>
      <name val="Arial"/>
      <family val="2"/>
      <charset val="161"/>
    </font>
    <font>
      <b/>
      <sz val="12"/>
      <name val="Arial"/>
      <family val="2"/>
      <charset val="161"/>
    </font>
    <font>
      <b/>
      <sz val="11"/>
      <color indexed="10"/>
      <name val="Arial"/>
      <family val="2"/>
      <charset val="161"/>
    </font>
    <font>
      <b/>
      <sz val="12"/>
      <color indexed="10"/>
      <name val="Arial"/>
      <family val="2"/>
      <charset val="161"/>
    </font>
    <font>
      <b/>
      <vertAlign val="subscript"/>
      <sz val="12"/>
      <name val="Arial"/>
      <family val="2"/>
      <charset val="161"/>
    </font>
    <font>
      <sz val="12"/>
      <color indexed="23"/>
      <name val="Arial"/>
      <family val="2"/>
      <charset val="161"/>
    </font>
    <font>
      <b/>
      <sz val="8"/>
      <name val="Arial"/>
      <family val="2"/>
      <charset val="161"/>
    </font>
    <font>
      <vertAlign val="subscript"/>
      <sz val="12"/>
      <name val="Arial"/>
      <family val="2"/>
      <charset val="161"/>
    </font>
    <font>
      <vertAlign val="superscript"/>
      <sz val="12"/>
      <name val="Arial"/>
      <family val="2"/>
      <charset val="161"/>
    </font>
    <font>
      <b/>
      <vertAlign val="superscript"/>
      <sz val="12"/>
      <name val="Arial"/>
      <family val="2"/>
      <charset val="161"/>
    </font>
    <font>
      <sz val="11"/>
      <name val="Arial"/>
      <family val="2"/>
      <charset val="161"/>
    </font>
    <font>
      <b/>
      <sz val="12"/>
      <color indexed="9"/>
      <name val="Arial"/>
      <family val="2"/>
      <charset val="161"/>
    </font>
    <font>
      <b/>
      <sz val="14"/>
      <color indexed="9"/>
      <name val="Arial"/>
      <family val="2"/>
      <charset val="161"/>
    </font>
    <font>
      <b/>
      <vertAlign val="subscript"/>
      <sz val="12"/>
      <color indexed="9"/>
      <name val="Arial"/>
      <family val="2"/>
      <charset val="161"/>
    </font>
    <font>
      <b/>
      <sz val="12"/>
      <color indexed="62"/>
      <name val="Arial"/>
      <family val="2"/>
      <charset val="161"/>
    </font>
    <font>
      <b/>
      <vertAlign val="subscript"/>
      <sz val="14"/>
      <color indexed="9"/>
      <name val="Arial"/>
      <family val="2"/>
      <charset val="161"/>
    </font>
    <font>
      <b/>
      <u/>
      <sz val="12"/>
      <color indexed="10"/>
      <name val="Arial"/>
      <family val="2"/>
      <charset val="161"/>
    </font>
    <font>
      <b/>
      <sz val="12"/>
      <name val="Calibri"/>
      <family val="2"/>
      <charset val="161"/>
    </font>
    <font>
      <b/>
      <sz val="14"/>
      <color theme="0"/>
      <name val="Arial"/>
      <family val="2"/>
      <charset val="161"/>
    </font>
    <font>
      <sz val="12"/>
      <name val="Arial Greek"/>
      <charset val="161"/>
    </font>
    <font>
      <sz val="11"/>
      <color indexed="10"/>
      <name val="Arial"/>
      <family val="2"/>
      <charset val="161"/>
    </font>
    <font>
      <b/>
      <sz val="12"/>
      <color rgb="FFFF0000"/>
      <name val="Arial"/>
      <family val="2"/>
      <charset val="161"/>
    </font>
  </fonts>
  <fills count="1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99FF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2">
    <xf numFmtId="0" fontId="0" fillId="0" borderId="0" xfId="0"/>
    <xf numFmtId="0" fontId="3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/>
    <xf numFmtId="0" fontId="2" fillId="0" borderId="0" xfId="0" applyFont="1" applyFill="1" applyBorder="1"/>
    <xf numFmtId="0" fontId="2" fillId="0" borderId="0" xfId="0" applyFont="1" applyBorder="1"/>
    <xf numFmtId="0" fontId="3" fillId="0" borderId="1" xfId="0" applyFont="1" applyBorder="1" applyAlignment="1">
      <alignment horizontal="right"/>
    </xf>
    <xf numFmtId="0" fontId="2" fillId="0" borderId="3" xfId="0" applyFont="1" applyBorder="1"/>
    <xf numFmtId="0" fontId="2" fillId="0" borderId="4" xfId="0" applyFont="1" applyBorder="1"/>
    <xf numFmtId="0" fontId="5" fillId="0" borderId="3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2" fontId="2" fillId="0" borderId="0" xfId="0" applyNumberFormat="1" applyFont="1"/>
    <xf numFmtId="0" fontId="2" fillId="0" borderId="17" xfId="0" applyFont="1" applyBorder="1"/>
    <xf numFmtId="0" fontId="5" fillId="0" borderId="0" xfId="0" applyFont="1" applyBorder="1" applyAlignment="1">
      <alignment horizontal="left"/>
    </xf>
    <xf numFmtId="0" fontId="5" fillId="0" borderId="19" xfId="0" applyFont="1" applyBorder="1" applyAlignment="1">
      <alignment horizontal="right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20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 wrapText="1"/>
    </xf>
    <xf numFmtId="2" fontId="2" fillId="0" borderId="0" xfId="0" applyNumberFormat="1" applyFont="1" applyFill="1" applyBorder="1" applyAlignment="1">
      <alignment horizontal="center"/>
    </xf>
    <xf numFmtId="0" fontId="2" fillId="0" borderId="2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/>
    </xf>
    <xf numFmtId="4" fontId="2" fillId="0" borderId="0" xfId="0" applyNumberFormat="1" applyFont="1" applyFill="1" applyBorder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/>
    </xf>
    <xf numFmtId="2" fontId="2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2" fontId="2" fillId="0" borderId="0" xfId="0" applyNumberFormat="1" applyFont="1" applyAlignment="1">
      <alignment horizontal="center"/>
    </xf>
    <xf numFmtId="4" fontId="2" fillId="0" borderId="0" xfId="0" applyNumberFormat="1" applyFont="1" applyFill="1" applyBorder="1" applyAlignment="1">
      <alignment horizontal="right"/>
    </xf>
    <xf numFmtId="2" fontId="5" fillId="0" borderId="0" xfId="0" applyNumberFormat="1" applyFont="1" applyAlignment="1">
      <alignment horizontal="center"/>
    </xf>
    <xf numFmtId="2" fontId="5" fillId="0" borderId="0" xfId="0" applyNumberFormat="1" applyFont="1" applyFill="1" applyBorder="1" applyAlignment="1">
      <alignment horizontal="right"/>
    </xf>
    <xf numFmtId="2" fontId="7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0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center"/>
    </xf>
    <xf numFmtId="4" fontId="2" fillId="0" borderId="8" xfId="0" applyNumberFormat="1" applyFont="1" applyBorder="1" applyAlignment="1">
      <alignment horizontal="center"/>
    </xf>
    <xf numFmtId="166" fontId="2" fillId="0" borderId="8" xfId="0" applyNumberFormat="1" applyFont="1" applyFill="1" applyBorder="1" applyAlignment="1">
      <alignment horizontal="center"/>
    </xf>
    <xf numFmtId="4" fontId="2" fillId="0" borderId="31" xfId="0" applyNumberFormat="1" applyFont="1" applyBorder="1" applyAlignment="1">
      <alignment horizontal="center"/>
    </xf>
    <xf numFmtId="166" fontId="2" fillId="0" borderId="31" xfId="0" applyNumberFormat="1" applyFont="1" applyFill="1" applyBorder="1" applyAlignment="1">
      <alignment horizontal="center"/>
    </xf>
    <xf numFmtId="4" fontId="2" fillId="0" borderId="16" xfId="0" applyNumberFormat="1" applyFont="1" applyBorder="1" applyAlignment="1">
      <alignment horizontal="center"/>
    </xf>
    <xf numFmtId="4" fontId="2" fillId="0" borderId="33" xfId="0" applyNumberFormat="1" applyFont="1" applyBorder="1" applyAlignment="1">
      <alignment horizontal="center"/>
    </xf>
    <xf numFmtId="166" fontId="2" fillId="0" borderId="33" xfId="0" applyNumberFormat="1" applyFont="1" applyFill="1" applyBorder="1" applyAlignment="1">
      <alignment horizontal="center"/>
    </xf>
    <xf numFmtId="4" fontId="2" fillId="0" borderId="24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23" xfId="0" applyNumberFormat="1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2" fontId="5" fillId="0" borderId="29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4" fontId="18" fillId="0" borderId="0" xfId="0" applyNumberFormat="1" applyFont="1" applyBorder="1" applyAlignment="1">
      <alignment horizontal="left"/>
    </xf>
    <xf numFmtId="4" fontId="7" fillId="0" borderId="1" xfId="0" applyNumberFormat="1" applyFont="1" applyBorder="1" applyAlignment="1">
      <alignment horizontal="center"/>
    </xf>
    <xf numFmtId="166" fontId="2" fillId="0" borderId="11" xfId="0" applyNumberFormat="1" applyFont="1" applyFill="1" applyBorder="1" applyAlignment="1">
      <alignment horizontal="center"/>
    </xf>
    <xf numFmtId="4" fontId="9" fillId="0" borderId="0" xfId="0" applyNumberFormat="1" applyFont="1" applyFill="1" applyBorder="1" applyAlignment="1">
      <alignment horizontal="center"/>
    </xf>
    <xf numFmtId="2" fontId="2" fillId="0" borderId="0" xfId="0" applyNumberFormat="1" applyFont="1" applyFill="1" applyBorder="1"/>
    <xf numFmtId="166" fontId="2" fillId="0" borderId="14" xfId="0" applyNumberFormat="1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 vertical="center" textRotation="90"/>
    </xf>
    <xf numFmtId="0" fontId="2" fillId="0" borderId="4" xfId="0" applyFont="1" applyFill="1" applyBorder="1"/>
    <xf numFmtId="0" fontId="2" fillId="0" borderId="0" xfId="0" applyFont="1" applyBorder="1" applyAlignment="1">
      <alignment horizontal="center"/>
    </xf>
    <xf numFmtId="0" fontId="5" fillId="0" borderId="0" xfId="0" applyFont="1" applyFill="1" applyBorder="1"/>
    <xf numFmtId="0" fontId="5" fillId="0" borderId="39" xfId="0" applyNumberFormat="1" applyFont="1" applyBorder="1" applyAlignment="1">
      <alignment horizontal="center"/>
    </xf>
    <xf numFmtId="0" fontId="5" fillId="0" borderId="39" xfId="0" applyFont="1" applyBorder="1" applyAlignment="1">
      <alignment horizontal="center" vertical="center"/>
    </xf>
    <xf numFmtId="2" fontId="2" fillId="0" borderId="0" xfId="0" applyNumberFormat="1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7" fontId="2" fillId="0" borderId="0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center" vertical="center" textRotation="90"/>
    </xf>
    <xf numFmtId="166" fontId="2" fillId="0" borderId="0" xfId="0" applyNumberFormat="1" applyFont="1" applyFill="1" applyBorder="1"/>
    <xf numFmtId="0" fontId="2" fillId="0" borderId="0" xfId="0" applyFont="1" applyAlignment="1">
      <alignment horizontal="left"/>
    </xf>
    <xf numFmtId="0" fontId="2" fillId="0" borderId="39" xfId="0" applyFont="1" applyBorder="1" applyAlignment="1">
      <alignment horizontal="center"/>
    </xf>
    <xf numFmtId="164" fontId="2" fillId="0" borderId="39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7" fillId="0" borderId="1" xfId="0" applyFont="1" applyBorder="1" applyAlignment="1">
      <alignment horizontal="center"/>
    </xf>
    <xf numFmtId="2" fontId="5" fillId="0" borderId="0" xfId="0" applyNumberFormat="1" applyFont="1" applyBorder="1" applyAlignment="1">
      <alignment horizontal="center" vertical="center"/>
    </xf>
    <xf numFmtId="0" fontId="5" fillId="0" borderId="42" xfId="0" applyFont="1" applyBorder="1" applyAlignment="1">
      <alignment horizontal="center"/>
    </xf>
    <xf numFmtId="4" fontId="2" fillId="0" borderId="42" xfId="0" applyNumberFormat="1" applyFont="1" applyBorder="1" applyAlignment="1">
      <alignment horizontal="center"/>
    </xf>
    <xf numFmtId="0" fontId="2" fillId="0" borderId="43" xfId="0" applyFont="1" applyBorder="1" applyAlignment="1">
      <alignment horizontal="center" vertical="center"/>
    </xf>
    <xf numFmtId="4" fontId="2" fillId="3" borderId="43" xfId="0" applyNumberFormat="1" applyFont="1" applyFill="1" applyBorder="1" applyAlignment="1">
      <alignment horizontal="center"/>
    </xf>
    <xf numFmtId="4" fontId="2" fillId="3" borderId="44" xfId="0" applyNumberFormat="1" applyFont="1" applyFill="1" applyBorder="1" applyAlignment="1">
      <alignment horizontal="center"/>
    </xf>
    <xf numFmtId="166" fontId="2" fillId="0" borderId="0" xfId="0" applyNumberFormat="1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 vertical="center"/>
    </xf>
    <xf numFmtId="0" fontId="2" fillId="0" borderId="39" xfId="0" applyFont="1" applyFill="1" applyBorder="1"/>
    <xf numFmtId="0" fontId="2" fillId="0" borderId="39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/>
    </xf>
    <xf numFmtId="2" fontId="2" fillId="0" borderId="39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/>
    <xf numFmtId="2" fontId="5" fillId="0" borderId="39" xfId="0" applyNumberFormat="1" applyFont="1" applyFill="1" applyBorder="1" applyAlignment="1">
      <alignment horizontal="center" vertical="center"/>
    </xf>
    <xf numFmtId="4" fontId="2" fillId="0" borderId="39" xfId="0" applyNumberFormat="1" applyFont="1" applyFill="1" applyBorder="1" applyAlignment="1">
      <alignment vertical="center"/>
    </xf>
    <xf numFmtId="4" fontId="2" fillId="0" borderId="39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vertical="center"/>
    </xf>
    <xf numFmtId="2" fontId="5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 vertical="center"/>
    </xf>
    <xf numFmtId="4" fontId="2" fillId="0" borderId="0" xfId="0" applyNumberFormat="1" applyFont="1" applyBorder="1"/>
    <xf numFmtId="0" fontId="2" fillId="0" borderId="39" xfId="0" applyFont="1" applyBorder="1" applyAlignment="1"/>
    <xf numFmtId="0" fontId="2" fillId="0" borderId="39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2" fillId="0" borderId="39" xfId="0" applyFont="1" applyBorder="1" applyAlignment="1">
      <alignment horizontal="center" vertical="center" textRotation="90"/>
    </xf>
    <xf numFmtId="4" fontId="2" fillId="0" borderId="39" xfId="0" applyNumberFormat="1" applyFont="1" applyFill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14" fillId="0" borderId="0" xfId="0" applyFont="1" applyBorder="1" applyAlignment="1">
      <alignment horizontal="right" vertical="center"/>
    </xf>
    <xf numFmtId="2" fontId="2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/>
    <xf numFmtId="165" fontId="2" fillId="0" borderId="1" xfId="0" applyNumberFormat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3" fontId="2" fillId="0" borderId="1" xfId="1" applyFont="1" applyBorder="1" applyAlignment="1">
      <alignment horizontal="left" vertical="center"/>
    </xf>
    <xf numFmtId="167" fontId="5" fillId="6" borderId="1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2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2" fontId="2" fillId="12" borderId="24" xfId="0" applyNumberFormat="1" applyFont="1" applyFill="1" applyBorder="1" applyAlignment="1">
      <alignment horizontal="center"/>
    </xf>
    <xf numFmtId="2" fontId="2" fillId="12" borderId="1" xfId="0" applyNumberFormat="1" applyFont="1" applyFill="1" applyBorder="1" applyAlignment="1">
      <alignment horizontal="center"/>
    </xf>
    <xf numFmtId="2" fontId="2" fillId="12" borderId="16" xfId="0" applyNumberFormat="1" applyFont="1" applyFill="1" applyBorder="1" applyAlignment="1">
      <alignment horizontal="center"/>
    </xf>
    <xf numFmtId="0" fontId="5" fillId="12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2" fontId="2" fillId="11" borderId="24" xfId="0" applyNumberFormat="1" applyFont="1" applyFill="1" applyBorder="1" applyAlignment="1">
      <alignment horizontal="center"/>
    </xf>
    <xf numFmtId="2" fontId="2" fillId="11" borderId="1" xfId="0" applyNumberFormat="1" applyFont="1" applyFill="1" applyBorder="1" applyAlignment="1">
      <alignment horizontal="center"/>
    </xf>
    <xf numFmtId="2" fontId="2" fillId="11" borderId="16" xfId="0" applyNumberFormat="1" applyFont="1" applyFill="1" applyBorder="1" applyAlignment="1">
      <alignment horizontal="center"/>
    </xf>
    <xf numFmtId="0" fontId="5" fillId="10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2" fontId="2" fillId="9" borderId="9" xfId="0" applyNumberFormat="1" applyFont="1" applyFill="1" applyBorder="1" applyAlignment="1">
      <alignment horizontal="center"/>
    </xf>
    <xf numFmtId="2" fontId="2" fillId="9" borderId="12" xfId="0" applyNumberFormat="1" applyFont="1" applyFill="1" applyBorder="1" applyAlignment="1">
      <alignment horizontal="center"/>
    </xf>
    <xf numFmtId="2" fontId="2" fillId="9" borderId="16" xfId="0" applyNumberFormat="1" applyFont="1" applyFill="1" applyBorder="1" applyAlignment="1">
      <alignment horizontal="center"/>
    </xf>
    <xf numFmtId="2" fontId="2" fillId="9" borderId="15" xfId="0" applyNumberFormat="1" applyFont="1" applyFill="1" applyBorder="1" applyAlignment="1">
      <alignment horizontal="center"/>
    </xf>
    <xf numFmtId="0" fontId="5" fillId="13" borderId="2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4" fontId="5" fillId="0" borderId="13" xfId="0" applyNumberFormat="1" applyFont="1" applyFill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0" borderId="68" xfId="0" applyFont="1" applyFill="1" applyBorder="1" applyAlignment="1">
      <alignment horizontal="center" vertical="center"/>
    </xf>
    <xf numFmtId="0" fontId="24" fillId="0" borderId="68" xfId="0" applyFont="1" applyFill="1" applyBorder="1" applyAlignment="1">
      <alignment horizontal="center" vertical="center"/>
    </xf>
    <xf numFmtId="4" fontId="7" fillId="0" borderId="0" xfId="0" applyNumberFormat="1" applyFont="1" applyBorder="1" applyAlignment="1">
      <alignment horizontal="center"/>
    </xf>
    <xf numFmtId="2" fontId="25" fillId="0" borderId="1" xfId="0" applyNumberFormat="1" applyFont="1" applyFill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4" borderId="45" xfId="0" applyFont="1" applyFill="1" applyBorder="1" applyAlignment="1">
      <alignment horizontal="left"/>
    </xf>
    <xf numFmtId="0" fontId="5" fillId="4" borderId="46" xfId="0" applyFont="1" applyFill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4" borderId="36" xfId="0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36" xfId="0" applyFont="1" applyFill="1" applyBorder="1" applyAlignment="1">
      <alignment horizontal="left"/>
    </xf>
    <xf numFmtId="0" fontId="5" fillId="4" borderId="45" xfId="0" applyFont="1" applyFill="1" applyBorder="1" applyAlignment="1">
      <alignment horizontal="left"/>
    </xf>
    <xf numFmtId="0" fontId="5" fillId="4" borderId="46" xfId="0" applyFont="1" applyFill="1" applyBorder="1" applyAlignment="1">
      <alignment horizontal="left"/>
    </xf>
    <xf numFmtId="4" fontId="25" fillId="0" borderId="1" xfId="0" applyNumberFormat="1" applyFont="1" applyBorder="1" applyAlignment="1">
      <alignment horizontal="center" vertical="center"/>
    </xf>
    <xf numFmtId="4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5" fillId="0" borderId="68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164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 vertical="center"/>
    </xf>
    <xf numFmtId="4" fontId="2" fillId="14" borderId="24" xfId="0" applyNumberFormat="1" applyFont="1" applyFill="1" applyBorder="1" applyAlignment="1">
      <alignment horizontal="center"/>
    </xf>
    <xf numFmtId="4" fontId="2" fillId="12" borderId="24" xfId="0" applyNumberFormat="1" applyFont="1" applyFill="1" applyBorder="1" applyAlignment="1">
      <alignment horizontal="center"/>
    </xf>
    <xf numFmtId="166" fontId="2" fillId="14" borderId="30" xfId="0" applyNumberFormat="1" applyFont="1" applyFill="1" applyBorder="1" applyAlignment="1">
      <alignment horizontal="center"/>
    </xf>
    <xf numFmtId="4" fontId="2" fillId="11" borderId="1" xfId="0" applyNumberFormat="1" applyFont="1" applyFill="1" applyBorder="1" applyAlignment="1">
      <alignment horizontal="center"/>
    </xf>
    <xf numFmtId="166" fontId="2" fillId="11" borderId="32" xfId="0" applyNumberFormat="1" applyFont="1" applyFill="1" applyBorder="1" applyAlignment="1">
      <alignment horizontal="center"/>
    </xf>
    <xf numFmtId="4" fontId="2" fillId="10" borderId="1" xfId="0" applyNumberFormat="1" applyFont="1" applyFill="1" applyBorder="1" applyAlignment="1">
      <alignment horizontal="center"/>
    </xf>
    <xf numFmtId="166" fontId="2" fillId="10" borderId="32" xfId="0" applyNumberFormat="1" applyFont="1" applyFill="1" applyBorder="1" applyAlignment="1">
      <alignment horizontal="center"/>
    </xf>
    <xf numFmtId="4" fontId="2" fillId="9" borderId="1" xfId="0" applyNumberFormat="1" applyFont="1" applyFill="1" applyBorder="1" applyAlignment="1">
      <alignment horizontal="center"/>
    </xf>
    <xf numFmtId="166" fontId="2" fillId="9" borderId="32" xfId="0" applyNumberFormat="1" applyFont="1" applyFill="1" applyBorder="1" applyAlignment="1">
      <alignment horizontal="center"/>
    </xf>
    <xf numFmtId="4" fontId="2" fillId="13" borderId="16" xfId="0" applyNumberFormat="1" applyFont="1" applyFill="1" applyBorder="1" applyAlignment="1">
      <alignment horizontal="center"/>
    </xf>
    <xf numFmtId="166" fontId="2" fillId="13" borderId="34" xfId="0" applyNumberFormat="1" applyFont="1" applyFill="1" applyBorder="1" applyAlignment="1">
      <alignment horizontal="center"/>
    </xf>
    <xf numFmtId="166" fontId="2" fillId="12" borderId="30" xfId="0" applyNumberFormat="1" applyFont="1" applyFill="1" applyBorder="1" applyAlignment="1">
      <alignment horizontal="center"/>
    </xf>
    <xf numFmtId="2" fontId="5" fillId="6" borderId="1" xfId="0" applyNumberFormat="1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/>
    </xf>
    <xf numFmtId="164" fontId="2" fillId="12" borderId="39" xfId="0" applyNumberFormat="1" applyFont="1" applyFill="1" applyBorder="1" applyAlignment="1">
      <alignment horizontal="center"/>
    </xf>
    <xf numFmtId="164" fontId="2" fillId="11" borderId="39" xfId="0" applyNumberFormat="1" applyFont="1" applyFill="1" applyBorder="1" applyAlignment="1">
      <alignment horizontal="center"/>
    </xf>
    <xf numFmtId="164" fontId="2" fillId="10" borderId="39" xfId="0" applyNumberFormat="1" applyFont="1" applyFill="1" applyBorder="1" applyAlignment="1">
      <alignment horizontal="center"/>
    </xf>
    <xf numFmtId="164" fontId="2" fillId="9" borderId="39" xfId="0" applyNumberFormat="1" applyFont="1" applyFill="1" applyBorder="1" applyAlignment="1">
      <alignment horizontal="center"/>
    </xf>
    <xf numFmtId="4" fontId="2" fillId="9" borderId="43" xfId="0" applyNumberFormat="1" applyFont="1" applyFill="1" applyBorder="1" applyAlignment="1">
      <alignment horizontal="center"/>
    </xf>
    <xf numFmtId="4" fontId="2" fillId="12" borderId="26" xfId="0" applyNumberFormat="1" applyFont="1" applyFill="1" applyBorder="1" applyAlignment="1">
      <alignment horizontal="center"/>
    </xf>
    <xf numFmtId="4" fontId="2" fillId="11" borderId="27" xfId="0" applyNumberFormat="1" applyFont="1" applyFill="1" applyBorder="1" applyAlignment="1">
      <alignment horizontal="center"/>
    </xf>
    <xf numFmtId="4" fontId="2" fillId="10" borderId="27" xfId="0" applyNumberFormat="1" applyFont="1" applyFill="1" applyBorder="1" applyAlignment="1">
      <alignment horizontal="center"/>
    </xf>
    <xf numFmtId="4" fontId="2" fillId="9" borderId="44" xfId="0" applyNumberFormat="1" applyFont="1" applyFill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5" fillId="12" borderId="5" xfId="0" applyFont="1" applyFill="1" applyBorder="1" applyAlignment="1">
      <alignment horizontal="center"/>
    </xf>
    <xf numFmtId="0" fontId="5" fillId="12" borderId="6" xfId="0" applyFont="1" applyFill="1" applyBorder="1" applyAlignment="1">
      <alignment horizontal="center"/>
    </xf>
    <xf numFmtId="2" fontId="2" fillId="12" borderId="20" xfId="0" applyNumberFormat="1" applyFont="1" applyFill="1" applyBorder="1" applyAlignment="1">
      <alignment horizontal="center"/>
    </xf>
    <xf numFmtId="2" fontId="2" fillId="12" borderId="35" xfId="0" applyNumberFormat="1" applyFont="1" applyFill="1" applyBorder="1" applyAlignment="1">
      <alignment horizontal="center"/>
    </xf>
    <xf numFmtId="2" fontId="2" fillId="12" borderId="7" xfId="0" applyNumberFormat="1" applyFont="1" applyFill="1" applyBorder="1" applyAlignment="1">
      <alignment horizontal="center"/>
    </xf>
    <xf numFmtId="2" fontId="2" fillId="12" borderId="26" xfId="0" applyNumberFormat="1" applyFont="1" applyFill="1" applyBorder="1" applyAlignment="1">
      <alignment horizontal="center"/>
    </xf>
    <xf numFmtId="2" fontId="2" fillId="12" borderId="5" xfId="0" applyNumberFormat="1" applyFont="1" applyFill="1" applyBorder="1" applyAlignment="1">
      <alignment horizontal="center"/>
    </xf>
    <xf numFmtId="2" fontId="2" fillId="12" borderId="6" xfId="0" applyNumberFormat="1" applyFont="1" applyFill="1" applyBorder="1" applyAlignment="1">
      <alignment horizontal="center"/>
    </xf>
    <xf numFmtId="0" fontId="5" fillId="12" borderId="20" xfId="0" applyFont="1" applyFill="1" applyBorder="1"/>
    <xf numFmtId="0" fontId="5" fillId="12" borderId="35" xfId="0" applyFont="1" applyFill="1" applyBorder="1"/>
    <xf numFmtId="0" fontId="5" fillId="11" borderId="5" xfId="0" applyFont="1" applyFill="1" applyBorder="1" applyAlignment="1">
      <alignment horizontal="center"/>
    </xf>
    <xf numFmtId="0" fontId="5" fillId="11" borderId="6" xfId="0" applyFont="1" applyFill="1" applyBorder="1" applyAlignment="1">
      <alignment horizontal="center"/>
    </xf>
    <xf numFmtId="2" fontId="2" fillId="11" borderId="20" xfId="0" applyNumberFormat="1" applyFont="1" applyFill="1" applyBorder="1" applyAlignment="1">
      <alignment horizontal="center"/>
    </xf>
    <xf numFmtId="2" fontId="2" fillId="11" borderId="35" xfId="0" applyNumberFormat="1" applyFont="1" applyFill="1" applyBorder="1" applyAlignment="1">
      <alignment horizontal="center"/>
    </xf>
    <xf numFmtId="2" fontId="2" fillId="11" borderId="7" xfId="0" applyNumberFormat="1" applyFont="1" applyFill="1" applyBorder="1" applyAlignment="1">
      <alignment horizontal="center"/>
    </xf>
    <xf numFmtId="2" fontId="2" fillId="11" borderId="26" xfId="0" applyNumberFormat="1" applyFont="1" applyFill="1" applyBorder="1" applyAlignment="1">
      <alignment horizontal="center"/>
    </xf>
    <xf numFmtId="2" fontId="2" fillId="11" borderId="5" xfId="0" applyNumberFormat="1" applyFont="1" applyFill="1" applyBorder="1" applyAlignment="1">
      <alignment horizontal="center"/>
    </xf>
    <xf numFmtId="2" fontId="2" fillId="11" borderId="6" xfId="0" applyNumberFormat="1" applyFont="1" applyFill="1" applyBorder="1" applyAlignment="1">
      <alignment horizontal="center"/>
    </xf>
    <xf numFmtId="4" fontId="2" fillId="11" borderId="29" xfId="0" applyNumberFormat="1" applyFont="1" applyFill="1" applyBorder="1" applyAlignment="1">
      <alignment horizontal="center"/>
    </xf>
    <xf numFmtId="166" fontId="2" fillId="11" borderId="38" xfId="0" applyNumberFormat="1" applyFont="1" applyFill="1" applyBorder="1" applyAlignment="1">
      <alignment horizontal="center"/>
    </xf>
    <xf numFmtId="0" fontId="5" fillId="11" borderId="20" xfId="0" applyFont="1" applyFill="1" applyBorder="1"/>
    <xf numFmtId="0" fontId="5" fillId="11" borderId="35" xfId="0" applyFont="1" applyFill="1" applyBorder="1"/>
    <xf numFmtId="0" fontId="5" fillId="10" borderId="5" xfId="0" applyFont="1" applyFill="1" applyBorder="1" applyAlignment="1">
      <alignment horizontal="center"/>
    </xf>
    <xf numFmtId="0" fontId="5" fillId="10" borderId="6" xfId="0" applyFont="1" applyFill="1" applyBorder="1" applyAlignment="1">
      <alignment horizontal="center"/>
    </xf>
    <xf numFmtId="2" fontId="2" fillId="10" borderId="20" xfId="0" applyNumberFormat="1" applyFont="1" applyFill="1" applyBorder="1" applyAlignment="1">
      <alignment horizontal="center"/>
    </xf>
    <xf numFmtId="2" fontId="2" fillId="10" borderId="35" xfId="0" applyNumberFormat="1" applyFont="1" applyFill="1" applyBorder="1" applyAlignment="1">
      <alignment horizontal="center"/>
    </xf>
    <xf numFmtId="4" fontId="2" fillId="10" borderId="29" xfId="0" applyNumberFormat="1" applyFont="1" applyFill="1" applyBorder="1" applyAlignment="1">
      <alignment horizontal="center"/>
    </xf>
    <xf numFmtId="166" fontId="2" fillId="10" borderId="38" xfId="0" applyNumberFormat="1" applyFont="1" applyFill="1" applyBorder="1" applyAlignment="1">
      <alignment horizontal="center"/>
    </xf>
    <xf numFmtId="0" fontId="5" fillId="10" borderId="20" xfId="0" applyFont="1" applyFill="1" applyBorder="1"/>
    <xf numFmtId="0" fontId="5" fillId="10" borderId="35" xfId="0" applyFont="1" applyFill="1" applyBorder="1"/>
    <xf numFmtId="2" fontId="2" fillId="10" borderId="5" xfId="0" applyNumberFormat="1" applyFont="1" applyFill="1" applyBorder="1" applyAlignment="1">
      <alignment horizontal="center"/>
    </xf>
    <xf numFmtId="2" fontId="2" fillId="10" borderId="6" xfId="0" applyNumberFormat="1" applyFont="1" applyFill="1" applyBorder="1" applyAlignment="1">
      <alignment horizontal="center"/>
    </xf>
    <xf numFmtId="0" fontId="5" fillId="9" borderId="5" xfId="0" applyFont="1" applyFill="1" applyBorder="1" applyAlignment="1">
      <alignment horizontal="center"/>
    </xf>
    <xf numFmtId="0" fontId="5" fillId="9" borderId="6" xfId="0" applyFont="1" applyFill="1" applyBorder="1" applyAlignment="1">
      <alignment horizontal="center"/>
    </xf>
    <xf numFmtId="4" fontId="2" fillId="9" borderId="29" xfId="0" applyNumberFormat="1" applyFont="1" applyFill="1" applyBorder="1" applyAlignment="1">
      <alignment horizontal="center"/>
    </xf>
    <xf numFmtId="166" fontId="2" fillId="9" borderId="38" xfId="0" applyNumberFormat="1" applyFont="1" applyFill="1" applyBorder="1" applyAlignment="1">
      <alignment horizontal="center"/>
    </xf>
    <xf numFmtId="0" fontId="5" fillId="9" borderId="5" xfId="0" applyFont="1" applyFill="1" applyBorder="1"/>
    <xf numFmtId="0" fontId="5" fillId="9" borderId="6" xfId="0" applyFont="1" applyFill="1" applyBorder="1"/>
    <xf numFmtId="4" fontId="2" fillId="9" borderId="40" xfId="0" applyNumberFormat="1" applyFont="1" applyFill="1" applyBorder="1" applyAlignment="1">
      <alignment horizontal="center"/>
    </xf>
    <xf numFmtId="166" fontId="2" fillId="9" borderId="41" xfId="0" applyNumberFormat="1" applyFont="1" applyFill="1" applyBorder="1" applyAlignment="1">
      <alignment horizontal="center"/>
    </xf>
    <xf numFmtId="0" fontId="5" fillId="13" borderId="18" xfId="0" applyFont="1" applyFill="1" applyBorder="1" applyAlignment="1">
      <alignment horizontal="center"/>
    </xf>
    <xf numFmtId="0" fontId="5" fillId="13" borderId="6" xfId="0" applyFont="1" applyFill="1" applyBorder="1" applyAlignment="1">
      <alignment horizontal="center"/>
    </xf>
    <xf numFmtId="4" fontId="2" fillId="13" borderId="40" xfId="0" applyNumberFormat="1" applyFont="1" applyFill="1" applyBorder="1" applyAlignment="1">
      <alignment horizontal="center"/>
    </xf>
    <xf numFmtId="166" fontId="2" fillId="13" borderId="41" xfId="0" applyNumberFormat="1" applyFont="1" applyFill="1" applyBorder="1" applyAlignment="1">
      <alignment horizontal="center"/>
    </xf>
    <xf numFmtId="0" fontId="2" fillId="15" borderId="36" xfId="0" applyFont="1" applyFill="1" applyBorder="1"/>
    <xf numFmtId="0" fontId="2" fillId="15" borderId="46" xfId="0" applyFont="1" applyFill="1" applyBorder="1"/>
    <xf numFmtId="0" fontId="2" fillId="0" borderId="69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/>
    <xf numFmtId="4" fontId="5" fillId="0" borderId="0" xfId="0" applyNumberFormat="1" applyFont="1" applyFill="1" applyBorder="1" applyAlignment="1">
      <alignment horizontal="center" vertical="center"/>
    </xf>
    <xf numFmtId="0" fontId="5" fillId="4" borderId="36" xfId="0" applyFont="1" applyFill="1" applyBorder="1" applyAlignment="1">
      <alignment horizontal="center"/>
    </xf>
    <xf numFmtId="0" fontId="5" fillId="4" borderId="45" xfId="0" applyFont="1" applyFill="1" applyBorder="1" applyAlignment="1">
      <alignment horizontal="center"/>
    </xf>
    <xf numFmtId="0" fontId="5" fillId="4" borderId="46" xfId="0" applyFont="1" applyFill="1" applyBorder="1" applyAlignment="1">
      <alignment horizontal="center"/>
    </xf>
    <xf numFmtId="0" fontId="2" fillId="0" borderId="36" xfId="0" applyFont="1" applyFill="1" applyBorder="1" applyAlignment="1">
      <alignment horizontal="center" vertical="center"/>
    </xf>
    <xf numFmtId="0" fontId="2" fillId="0" borderId="46" xfId="0" applyFont="1" applyFill="1" applyBorder="1" applyAlignment="1">
      <alignment horizontal="center" vertical="center"/>
    </xf>
    <xf numFmtId="0" fontId="5" fillId="10" borderId="37" xfId="0" applyFont="1" applyFill="1" applyBorder="1" applyAlignment="1">
      <alignment horizontal="center"/>
    </xf>
    <xf numFmtId="0" fontId="5" fillId="10" borderId="18" xfId="0" applyFont="1" applyFill="1" applyBorder="1" applyAlignment="1">
      <alignment horizontal="center"/>
    </xf>
    <xf numFmtId="2" fontId="2" fillId="10" borderId="22" xfId="0" applyNumberFormat="1" applyFont="1" applyFill="1" applyBorder="1" applyAlignment="1">
      <alignment horizontal="center" vertical="center"/>
    </xf>
    <xf numFmtId="2" fontId="2" fillId="10" borderId="17" xfId="0" applyNumberFormat="1" applyFont="1" applyFill="1" applyBorder="1" applyAlignment="1">
      <alignment horizontal="center" vertical="center"/>
    </xf>
    <xf numFmtId="2" fontId="23" fillId="10" borderId="3" xfId="0" applyNumberFormat="1" applyFont="1" applyFill="1" applyBorder="1" applyAlignment="1">
      <alignment horizontal="center" vertical="center"/>
    </xf>
    <xf numFmtId="2" fontId="23" fillId="10" borderId="4" xfId="0" applyNumberFormat="1" applyFont="1" applyFill="1" applyBorder="1" applyAlignment="1">
      <alignment horizontal="center" vertical="center"/>
    </xf>
    <xf numFmtId="2" fontId="23" fillId="10" borderId="33" xfId="0" applyNumberFormat="1" applyFont="1" applyFill="1" applyBorder="1" applyAlignment="1">
      <alignment horizontal="center" vertical="center"/>
    </xf>
    <xf numFmtId="2" fontId="23" fillId="10" borderId="61" xfId="0" applyNumberFormat="1" applyFont="1" applyFill="1" applyBorder="1" applyAlignment="1">
      <alignment horizontal="center" vertical="center"/>
    </xf>
    <xf numFmtId="4" fontId="5" fillId="0" borderId="23" xfId="0" applyNumberFormat="1" applyFont="1" applyFill="1" applyBorder="1" applyAlignment="1">
      <alignment horizontal="center" vertical="center"/>
    </xf>
    <xf numFmtId="4" fontId="5" fillId="0" borderId="34" xfId="0" applyNumberFormat="1" applyFont="1" applyFill="1" applyBorder="1" applyAlignment="1">
      <alignment horizontal="center" vertical="center"/>
    </xf>
    <xf numFmtId="4" fontId="5" fillId="0" borderId="47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2" fontId="4" fillId="0" borderId="11" xfId="0" applyNumberFormat="1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0" fontId="5" fillId="8" borderId="36" xfId="0" applyFont="1" applyFill="1" applyBorder="1" applyAlignment="1">
      <alignment horizontal="center" vertical="center"/>
    </xf>
    <xf numFmtId="0" fontId="5" fillId="8" borderId="45" xfId="0" applyFont="1" applyFill="1" applyBorder="1" applyAlignment="1">
      <alignment horizontal="center" vertical="center"/>
    </xf>
    <xf numFmtId="0" fontId="7" fillId="0" borderId="66" xfId="0" applyFont="1" applyFill="1" applyBorder="1" applyAlignment="1">
      <alignment horizontal="center" vertical="center"/>
    </xf>
    <xf numFmtId="0" fontId="5" fillId="0" borderId="36" xfId="0" applyFont="1" applyFill="1" applyBorder="1" applyAlignment="1">
      <alignment horizontal="center" vertical="center"/>
    </xf>
    <xf numFmtId="0" fontId="5" fillId="0" borderId="45" xfId="0" applyFont="1" applyFill="1" applyBorder="1" applyAlignment="1">
      <alignment horizontal="center" vertical="center"/>
    </xf>
    <xf numFmtId="0" fontId="5" fillId="0" borderId="46" xfId="0" applyFont="1" applyFill="1" applyBorder="1" applyAlignment="1">
      <alignment horizontal="center" vertical="center"/>
    </xf>
    <xf numFmtId="0" fontId="5" fillId="12" borderId="37" xfId="0" applyFont="1" applyFill="1" applyBorder="1" applyAlignment="1">
      <alignment horizontal="center"/>
    </xf>
    <xf numFmtId="0" fontId="5" fillId="12" borderId="18" xfId="0" applyFont="1" applyFill="1" applyBorder="1" applyAlignment="1">
      <alignment horizontal="center"/>
    </xf>
    <xf numFmtId="0" fontId="5" fillId="7" borderId="36" xfId="0" applyFont="1" applyFill="1" applyBorder="1" applyAlignment="1">
      <alignment horizontal="center" vertical="center"/>
    </xf>
    <xf numFmtId="0" fontId="5" fillId="7" borderId="45" xfId="0" applyFont="1" applyFill="1" applyBorder="1" applyAlignment="1">
      <alignment horizontal="center" vertical="center"/>
    </xf>
    <xf numFmtId="0" fontId="5" fillId="7" borderId="46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/>
    </xf>
    <xf numFmtId="0" fontId="5" fillId="9" borderId="37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2" fillId="0" borderId="20" xfId="0" applyFont="1" applyBorder="1" applyAlignment="1">
      <alignment horizontal="center" vertical="center" textRotation="90"/>
    </xf>
    <xf numFmtId="0" fontId="2" fillId="0" borderId="56" xfId="0" applyFont="1" applyBorder="1" applyAlignment="1">
      <alignment horizontal="center" vertical="center" textRotation="90"/>
    </xf>
    <xf numFmtId="0" fontId="2" fillId="0" borderId="58" xfId="0" applyFont="1" applyBorder="1" applyAlignment="1">
      <alignment horizontal="center" vertical="center" textRotation="90"/>
    </xf>
    <xf numFmtId="0" fontId="2" fillId="5" borderId="0" xfId="0" applyFont="1" applyFill="1" applyBorder="1" applyAlignment="1">
      <alignment horizontal="center"/>
    </xf>
    <xf numFmtId="0" fontId="5" fillId="8" borderId="46" xfId="0" applyFont="1" applyFill="1" applyBorder="1" applyAlignment="1">
      <alignment horizontal="center" vertical="center"/>
    </xf>
    <xf numFmtId="0" fontId="5" fillId="11" borderId="37" xfId="0" applyFont="1" applyFill="1" applyBorder="1" applyAlignment="1">
      <alignment horizontal="center"/>
    </xf>
    <xf numFmtId="0" fontId="5" fillId="11" borderId="18" xfId="0" applyFont="1" applyFill="1" applyBorder="1" applyAlignment="1">
      <alignment horizontal="center"/>
    </xf>
    <xf numFmtId="0" fontId="5" fillId="13" borderId="37" xfId="0" applyFont="1" applyFill="1" applyBorder="1" applyAlignment="1">
      <alignment horizontal="center"/>
    </xf>
    <xf numFmtId="0" fontId="5" fillId="13" borderId="46" xfId="0" applyFont="1" applyFill="1" applyBorder="1" applyAlignment="1">
      <alignment horizontal="center"/>
    </xf>
    <xf numFmtId="2" fontId="2" fillId="13" borderId="8" xfId="0" applyNumberFormat="1" applyFont="1" applyFill="1" applyBorder="1" applyAlignment="1">
      <alignment horizontal="center"/>
    </xf>
    <xf numFmtId="2" fontId="2" fillId="13" borderId="55" xfId="0" applyNumberFormat="1" applyFont="1" applyFill="1" applyBorder="1" applyAlignment="1">
      <alignment horizontal="center"/>
    </xf>
    <xf numFmtId="2" fontId="2" fillId="13" borderId="11" xfId="0" applyNumberFormat="1" applyFont="1" applyFill="1" applyBorder="1" applyAlignment="1">
      <alignment horizontal="center"/>
    </xf>
    <xf numFmtId="2" fontId="2" fillId="13" borderId="65" xfId="0" applyNumberFormat="1" applyFont="1" applyFill="1" applyBorder="1" applyAlignment="1">
      <alignment horizontal="center"/>
    </xf>
    <xf numFmtId="2" fontId="2" fillId="13" borderId="14" xfId="0" applyNumberFormat="1" applyFont="1" applyFill="1" applyBorder="1" applyAlignment="1">
      <alignment horizontal="center"/>
    </xf>
    <xf numFmtId="2" fontId="2" fillId="13" borderId="53" xfId="0" applyNumberFormat="1" applyFont="1" applyFill="1" applyBorder="1" applyAlignment="1">
      <alignment horizontal="center"/>
    </xf>
    <xf numFmtId="0" fontId="5" fillId="4" borderId="36" xfId="0" applyFont="1" applyFill="1" applyBorder="1" applyAlignment="1">
      <alignment horizontal="left"/>
    </xf>
    <xf numFmtId="0" fontId="5" fillId="4" borderId="45" xfId="0" applyFont="1" applyFill="1" applyBorder="1" applyAlignment="1">
      <alignment horizontal="left"/>
    </xf>
    <xf numFmtId="0" fontId="5" fillId="4" borderId="46" xfId="0" applyFont="1" applyFill="1" applyBorder="1" applyAlignment="1">
      <alignment horizontal="left"/>
    </xf>
    <xf numFmtId="0" fontId="5" fillId="4" borderId="48" xfId="0" applyFont="1" applyFill="1" applyBorder="1" applyAlignment="1">
      <alignment horizontal="left"/>
    </xf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left" vertical="center"/>
    </xf>
    <xf numFmtId="0" fontId="22" fillId="5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2" fillId="9" borderId="36" xfId="0" applyNumberFormat="1" applyFont="1" applyFill="1" applyBorder="1" applyAlignment="1">
      <alignment horizontal="center" vertical="center"/>
    </xf>
    <xf numFmtId="2" fontId="2" fillId="9" borderId="46" xfId="0" applyNumberFormat="1" applyFont="1" applyFill="1" applyBorder="1" applyAlignment="1">
      <alignment horizontal="center" vertical="center"/>
    </xf>
    <xf numFmtId="2" fontId="2" fillId="9" borderId="36" xfId="0" applyNumberFormat="1" applyFont="1" applyFill="1" applyBorder="1" applyAlignment="1">
      <alignment horizontal="center"/>
    </xf>
    <xf numFmtId="2" fontId="2" fillId="9" borderId="46" xfId="0" applyNumberFormat="1" applyFont="1" applyFill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5" fillId="11" borderId="36" xfId="0" applyFont="1" applyFill="1" applyBorder="1" applyAlignment="1">
      <alignment horizontal="center" vertical="center"/>
    </xf>
    <xf numFmtId="0" fontId="5" fillId="11" borderId="45" xfId="0" applyFont="1" applyFill="1" applyBorder="1" applyAlignment="1">
      <alignment horizontal="center" vertical="center"/>
    </xf>
    <xf numFmtId="0" fontId="5" fillId="11" borderId="46" xfId="0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horizontal="center"/>
    </xf>
    <xf numFmtId="0" fontId="7" fillId="0" borderId="57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2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2" fontId="2" fillId="12" borderId="52" xfId="0" applyNumberFormat="1" applyFont="1" applyFill="1" applyBorder="1" applyAlignment="1">
      <alignment horizontal="center"/>
    </xf>
    <xf numFmtId="2" fontId="2" fillId="12" borderId="53" xfId="0" applyNumberFormat="1" applyFont="1" applyFill="1" applyBorder="1" applyAlignment="1">
      <alignment horizontal="center"/>
    </xf>
    <xf numFmtId="2" fontId="2" fillId="11" borderId="52" xfId="0" applyNumberFormat="1" applyFont="1" applyFill="1" applyBorder="1" applyAlignment="1">
      <alignment horizontal="center"/>
    </xf>
    <xf numFmtId="2" fontId="2" fillId="11" borderId="53" xfId="0" applyNumberFormat="1" applyFont="1" applyFill="1" applyBorder="1" applyAlignment="1">
      <alignment horizontal="center"/>
    </xf>
    <xf numFmtId="2" fontId="2" fillId="13" borderId="9" xfId="0" applyNumberFormat="1" applyFont="1" applyFill="1" applyBorder="1" applyAlignment="1">
      <alignment horizontal="center" vertical="center"/>
    </xf>
    <xf numFmtId="2" fontId="2" fillId="13" borderId="26" xfId="0" applyNumberFormat="1" applyFont="1" applyFill="1" applyBorder="1" applyAlignment="1">
      <alignment horizontal="center" vertical="center"/>
    </xf>
    <xf numFmtId="2" fontId="2" fillId="13" borderId="15" xfId="0" applyNumberFormat="1" applyFont="1" applyFill="1" applyBorder="1" applyAlignment="1">
      <alignment horizontal="center" vertical="center"/>
    </xf>
    <xf numFmtId="2" fontId="2" fillId="13" borderId="28" xfId="0" applyNumberFormat="1" applyFont="1" applyFill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2" fontId="2" fillId="12" borderId="13" xfId="0" applyNumberFormat="1" applyFont="1" applyFill="1" applyBorder="1" applyAlignment="1">
      <alignment horizontal="center"/>
    </xf>
    <xf numFmtId="2" fontId="2" fillId="12" borderId="28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 vertical="center" textRotation="90"/>
    </xf>
    <xf numFmtId="0" fontId="2" fillId="0" borderId="10" xfId="0" applyFont="1" applyBorder="1" applyAlignment="1">
      <alignment horizontal="center" vertical="center" textRotation="90"/>
    </xf>
    <xf numFmtId="0" fontId="2" fillId="0" borderId="13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/>
    </xf>
    <xf numFmtId="2" fontId="2" fillId="9" borderId="48" xfId="0" applyNumberFormat="1" applyFont="1" applyFill="1" applyBorder="1" applyAlignment="1">
      <alignment horizontal="center" vertical="center"/>
    </xf>
    <xf numFmtId="2" fontId="2" fillId="9" borderId="49" xfId="0" applyNumberFormat="1" applyFont="1" applyFill="1" applyBorder="1" applyAlignment="1">
      <alignment horizontal="center" vertical="center"/>
    </xf>
    <xf numFmtId="2" fontId="2" fillId="9" borderId="50" xfId="0" applyNumberFormat="1" applyFont="1" applyFill="1" applyBorder="1" applyAlignment="1">
      <alignment horizontal="center" vertical="center"/>
    </xf>
    <xf numFmtId="2" fontId="2" fillId="9" borderId="51" xfId="0" applyNumberFormat="1" applyFont="1" applyFill="1" applyBorder="1" applyAlignment="1">
      <alignment horizontal="center" vertical="center"/>
    </xf>
    <xf numFmtId="2" fontId="2" fillId="10" borderId="52" xfId="0" applyNumberFormat="1" applyFont="1" applyFill="1" applyBorder="1" applyAlignment="1">
      <alignment horizontal="center"/>
    </xf>
    <xf numFmtId="2" fontId="2" fillId="10" borderId="53" xfId="0" applyNumberFormat="1" applyFont="1" applyFill="1" applyBorder="1" applyAlignment="1">
      <alignment horizontal="center"/>
    </xf>
    <xf numFmtId="2" fontId="2" fillId="10" borderId="54" xfId="0" applyNumberFormat="1" applyFont="1" applyFill="1" applyBorder="1" applyAlignment="1">
      <alignment horizontal="center"/>
    </xf>
    <xf numFmtId="2" fontId="2" fillId="10" borderId="55" xfId="0" applyNumberFormat="1" applyFont="1" applyFill="1" applyBorder="1" applyAlignment="1">
      <alignment horizontal="center"/>
    </xf>
    <xf numFmtId="2" fontId="2" fillId="10" borderId="13" xfId="0" applyNumberFormat="1" applyFont="1" applyFill="1" applyBorder="1" applyAlignment="1">
      <alignment horizontal="center"/>
    </xf>
    <xf numFmtId="2" fontId="2" fillId="10" borderId="28" xfId="0" applyNumberFormat="1" applyFont="1" applyFill="1" applyBorder="1" applyAlignment="1">
      <alignment horizontal="center"/>
    </xf>
    <xf numFmtId="2" fontId="2" fillId="9" borderId="7" xfId="0" applyNumberFormat="1" applyFont="1" applyFill="1" applyBorder="1" applyAlignment="1">
      <alignment horizontal="center" vertical="center"/>
    </xf>
    <xf numFmtId="2" fontId="2" fillId="9" borderId="26" xfId="0" applyNumberFormat="1" applyFont="1" applyFill="1" applyBorder="1" applyAlignment="1">
      <alignment horizontal="center" vertical="center"/>
    </xf>
    <xf numFmtId="2" fontId="2" fillId="9" borderId="13" xfId="0" applyNumberFormat="1" applyFont="1" applyFill="1" applyBorder="1" applyAlignment="1">
      <alignment horizontal="center" vertical="center"/>
    </xf>
    <xf numFmtId="2" fontId="2" fillId="9" borderId="28" xfId="0" applyNumberFormat="1" applyFont="1" applyFill="1" applyBorder="1" applyAlignment="1">
      <alignment horizontal="center" vertical="center"/>
    </xf>
    <xf numFmtId="2" fontId="2" fillId="10" borderId="7" xfId="0" applyNumberFormat="1" applyFont="1" applyFill="1" applyBorder="1" applyAlignment="1">
      <alignment horizontal="center"/>
    </xf>
    <xf numFmtId="2" fontId="2" fillId="10" borderId="26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5" fillId="0" borderId="47" xfId="0" applyFont="1" applyBorder="1" applyAlignment="1">
      <alignment horizontal="center" wrapText="1"/>
    </xf>
    <xf numFmtId="0" fontId="5" fillId="0" borderId="34" xfId="0" applyFont="1" applyBorder="1" applyAlignment="1">
      <alignment horizontal="center" wrapText="1"/>
    </xf>
    <xf numFmtId="2" fontId="2" fillId="11" borderId="13" xfId="0" applyNumberFormat="1" applyFont="1" applyFill="1" applyBorder="1" applyAlignment="1">
      <alignment horizontal="center"/>
    </xf>
    <xf numFmtId="2" fontId="2" fillId="11" borderId="28" xfId="0" applyNumberFormat="1" applyFont="1" applyFill="1" applyBorder="1" applyAlignment="1">
      <alignment horizontal="center"/>
    </xf>
    <xf numFmtId="2" fontId="2" fillId="9" borderId="48" xfId="0" applyNumberFormat="1" applyFont="1" applyFill="1" applyBorder="1" applyAlignment="1">
      <alignment horizontal="center"/>
    </xf>
    <xf numFmtId="2" fontId="2" fillId="9" borderId="49" xfId="0" applyNumberFormat="1" applyFont="1" applyFill="1" applyBorder="1" applyAlignment="1">
      <alignment horizontal="center"/>
    </xf>
    <xf numFmtId="2" fontId="2" fillId="13" borderId="17" xfId="0" applyNumberFormat="1" applyFont="1" applyFill="1" applyBorder="1" applyAlignment="1">
      <alignment horizontal="center" vertical="center"/>
    </xf>
    <xf numFmtId="2" fontId="2" fillId="13" borderId="61" xfId="0" applyNumberFormat="1" applyFont="1" applyFill="1" applyBorder="1" applyAlignment="1">
      <alignment horizontal="center" vertical="center"/>
    </xf>
    <xf numFmtId="2" fontId="2" fillId="13" borderId="35" xfId="0" applyNumberFormat="1" applyFont="1" applyFill="1" applyBorder="1" applyAlignment="1">
      <alignment horizontal="center" vertical="center"/>
    </xf>
    <xf numFmtId="2" fontId="2" fillId="13" borderId="59" xfId="0" applyNumberFormat="1" applyFont="1" applyFill="1" applyBorder="1" applyAlignment="1">
      <alignment horizontal="center" vertical="center"/>
    </xf>
    <xf numFmtId="2" fontId="2" fillId="13" borderId="25" xfId="0" applyNumberFormat="1" applyFont="1" applyFill="1" applyBorder="1" applyAlignment="1">
      <alignment horizontal="center"/>
    </xf>
    <xf numFmtId="2" fontId="2" fillId="13" borderId="49" xfId="0" applyNumberFormat="1" applyFont="1" applyFill="1" applyBorder="1" applyAlignment="1">
      <alignment horizontal="center"/>
    </xf>
    <xf numFmtId="0" fontId="5" fillId="0" borderId="52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53" xfId="0" applyFont="1" applyBorder="1" applyAlignment="1">
      <alignment horizontal="center"/>
    </xf>
    <xf numFmtId="0" fontId="5" fillId="0" borderId="63" xfId="0" applyFont="1" applyBorder="1" applyAlignment="1">
      <alignment horizontal="center" wrapText="1"/>
    </xf>
    <xf numFmtId="0" fontId="5" fillId="2" borderId="11" xfId="0" applyFont="1" applyFill="1" applyBorder="1" applyAlignment="1">
      <alignment horizontal="left"/>
    </xf>
    <xf numFmtId="0" fontId="5" fillId="2" borderId="60" xfId="0" applyFont="1" applyFill="1" applyBorder="1" applyAlignment="1">
      <alignment horizontal="left"/>
    </xf>
    <xf numFmtId="0" fontId="5" fillId="2" borderId="12" xfId="0" applyFont="1" applyFill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1" fontId="2" fillId="0" borderId="23" xfId="0" applyNumberFormat="1" applyFont="1" applyBorder="1" applyAlignment="1">
      <alignment horizontal="center" vertical="center"/>
    </xf>
    <xf numFmtId="1" fontId="2" fillId="0" borderId="47" xfId="0" applyNumberFormat="1" applyFont="1" applyBorder="1" applyAlignment="1">
      <alignment horizontal="center" vertical="center"/>
    </xf>
    <xf numFmtId="1" fontId="2" fillId="0" borderId="3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2" fillId="0" borderId="20" xfId="0" applyFont="1" applyBorder="1" applyAlignment="1">
      <alignment horizontal="center" vertical="center" textRotation="90" wrapText="1"/>
    </xf>
    <xf numFmtId="0" fontId="2" fillId="0" borderId="56" xfId="0" applyFont="1" applyBorder="1" applyAlignment="1">
      <alignment horizontal="center" vertical="center" textRotation="90" wrapText="1"/>
    </xf>
    <xf numFmtId="0" fontId="2" fillId="0" borderId="64" xfId="0" applyFont="1" applyBorder="1" applyAlignment="1">
      <alignment horizontal="center" vertical="center" textRotation="90" wrapText="1"/>
    </xf>
    <xf numFmtId="0" fontId="20" fillId="0" borderId="0" xfId="0" applyFont="1" applyAlignment="1">
      <alignment horizontal="left"/>
    </xf>
  </cellXfs>
  <cellStyles count="2">
    <cellStyle name="Κανονικό" xfId="0" builtinId="0"/>
    <cellStyle name="Κόμμα" xfId="1" builtinId="3"/>
  </cellStyles>
  <dxfs count="0"/>
  <tableStyles count="0" defaultTableStyle="TableStyleMedium9" defaultPivotStyle="PivotStyleLight16"/>
  <colors>
    <mruColors>
      <color rgb="FFFF99FF"/>
      <color rgb="FFFF66FF"/>
      <color rgb="FF80008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323850</xdr:colOff>
      <xdr:row>79</xdr:row>
      <xdr:rowOff>0</xdr:rowOff>
    </xdr:from>
    <xdr:to>
      <xdr:col>2</xdr:col>
      <xdr:colOff>190500</xdr:colOff>
      <xdr:row>79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638175" y="172878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2</xdr:col>
      <xdr:colOff>333375</xdr:colOff>
      <xdr:row>79</xdr:row>
      <xdr:rowOff>0</xdr:rowOff>
    </xdr:from>
    <xdr:to>
      <xdr:col>2</xdr:col>
      <xdr:colOff>504825</xdr:colOff>
      <xdr:row>79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28587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4</xdr:col>
      <xdr:colOff>200025</xdr:colOff>
      <xdr:row>79</xdr:row>
      <xdr:rowOff>0</xdr:rowOff>
    </xdr:from>
    <xdr:to>
      <xdr:col>4</xdr:col>
      <xdr:colOff>371475</xdr:colOff>
      <xdr:row>79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237172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</xdr:txBody>
    </xdr:sp>
    <xdr:clientData/>
  </xdr:twoCellAnchor>
  <xdr:twoCellAnchor>
    <xdr:from>
      <xdr:col>6</xdr:col>
      <xdr:colOff>200025</xdr:colOff>
      <xdr:row>79</xdr:row>
      <xdr:rowOff>0</xdr:rowOff>
    </xdr:from>
    <xdr:to>
      <xdr:col>6</xdr:col>
      <xdr:colOff>200025</xdr:colOff>
      <xdr:row>79</xdr:row>
      <xdr:rowOff>0</xdr:rowOff>
    </xdr:to>
    <xdr:sp macro="" textlink="">
      <xdr:nvSpPr>
        <xdr:cNvPr id="10594" name="Line 11"/>
        <xdr:cNvSpPr>
          <a:spLocks noChangeShapeType="1"/>
        </xdr:cNvSpPr>
      </xdr:nvSpPr>
      <xdr:spPr bwMode="auto">
        <a:xfrm>
          <a:off x="3619500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79</xdr:row>
      <xdr:rowOff>0</xdr:rowOff>
    </xdr:from>
    <xdr:to>
      <xdr:col>2</xdr:col>
      <xdr:colOff>561975</xdr:colOff>
      <xdr:row>79</xdr:row>
      <xdr:rowOff>0</xdr:rowOff>
    </xdr:to>
    <xdr:sp macro="" textlink="">
      <xdr:nvSpPr>
        <xdr:cNvPr id="10595" name="Line 12"/>
        <xdr:cNvSpPr>
          <a:spLocks noChangeShapeType="1"/>
        </xdr:cNvSpPr>
      </xdr:nvSpPr>
      <xdr:spPr bwMode="auto">
        <a:xfrm>
          <a:off x="1514475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447675</xdr:colOff>
      <xdr:row>79</xdr:row>
      <xdr:rowOff>0</xdr:rowOff>
    </xdr:from>
    <xdr:to>
      <xdr:col>7</xdr:col>
      <xdr:colOff>85725</xdr:colOff>
      <xdr:row>79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378142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6</xdr:col>
      <xdr:colOff>219075</xdr:colOff>
      <xdr:row>79</xdr:row>
      <xdr:rowOff>0</xdr:rowOff>
    </xdr:from>
    <xdr:to>
      <xdr:col>6</xdr:col>
      <xdr:colOff>390525</xdr:colOff>
      <xdr:row>79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355282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</a:t>
          </a:r>
        </a:p>
      </xdr:txBody>
    </xdr:sp>
    <xdr:clientData/>
  </xdr:twoCellAnchor>
  <xdr:twoCellAnchor>
    <xdr:from>
      <xdr:col>2</xdr:col>
      <xdr:colOff>561975</xdr:colOff>
      <xdr:row>79</xdr:row>
      <xdr:rowOff>0</xdr:rowOff>
    </xdr:from>
    <xdr:to>
      <xdr:col>2</xdr:col>
      <xdr:colOff>561975</xdr:colOff>
      <xdr:row>79</xdr:row>
      <xdr:rowOff>0</xdr:rowOff>
    </xdr:to>
    <xdr:sp macro="" textlink="">
      <xdr:nvSpPr>
        <xdr:cNvPr id="10598" name="Line 19"/>
        <xdr:cNvSpPr>
          <a:spLocks noChangeShapeType="1"/>
        </xdr:cNvSpPr>
      </xdr:nvSpPr>
      <xdr:spPr bwMode="auto">
        <a:xfrm flipH="1">
          <a:off x="1514475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123825</xdr:colOff>
      <xdr:row>79</xdr:row>
      <xdr:rowOff>0</xdr:rowOff>
    </xdr:from>
    <xdr:to>
      <xdr:col>3</xdr:col>
      <xdr:colOff>123825</xdr:colOff>
      <xdr:row>79</xdr:row>
      <xdr:rowOff>0</xdr:rowOff>
    </xdr:to>
    <xdr:sp macro="" textlink="">
      <xdr:nvSpPr>
        <xdr:cNvPr id="10599" name="Line 20"/>
        <xdr:cNvSpPr>
          <a:spLocks noChangeShapeType="1"/>
        </xdr:cNvSpPr>
      </xdr:nvSpPr>
      <xdr:spPr bwMode="auto">
        <a:xfrm>
          <a:off x="1809750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333375</xdr:colOff>
      <xdr:row>79</xdr:row>
      <xdr:rowOff>0</xdr:rowOff>
    </xdr:from>
    <xdr:to>
      <xdr:col>3</xdr:col>
      <xdr:colOff>333375</xdr:colOff>
      <xdr:row>79</xdr:row>
      <xdr:rowOff>0</xdr:rowOff>
    </xdr:to>
    <xdr:sp macro="" textlink="">
      <xdr:nvSpPr>
        <xdr:cNvPr id="10600" name="Line 21"/>
        <xdr:cNvSpPr>
          <a:spLocks noChangeShapeType="1"/>
        </xdr:cNvSpPr>
      </xdr:nvSpPr>
      <xdr:spPr bwMode="auto">
        <a:xfrm>
          <a:off x="2019300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79</xdr:row>
      <xdr:rowOff>0</xdr:rowOff>
    </xdr:from>
    <xdr:to>
      <xdr:col>5</xdr:col>
      <xdr:colOff>0</xdr:colOff>
      <xdr:row>79</xdr:row>
      <xdr:rowOff>0</xdr:rowOff>
    </xdr:to>
    <xdr:sp macro="" textlink="">
      <xdr:nvSpPr>
        <xdr:cNvPr id="10601" name="Line 22"/>
        <xdr:cNvSpPr>
          <a:spLocks noChangeShapeType="1"/>
        </xdr:cNvSpPr>
      </xdr:nvSpPr>
      <xdr:spPr bwMode="auto">
        <a:xfrm>
          <a:off x="2943225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79</xdr:row>
      <xdr:rowOff>0</xdr:rowOff>
    </xdr:from>
    <xdr:to>
      <xdr:col>6</xdr:col>
      <xdr:colOff>200025</xdr:colOff>
      <xdr:row>79</xdr:row>
      <xdr:rowOff>0</xdr:rowOff>
    </xdr:to>
    <xdr:sp macro="" textlink="">
      <xdr:nvSpPr>
        <xdr:cNvPr id="10602" name="Line 24"/>
        <xdr:cNvSpPr>
          <a:spLocks noChangeShapeType="1"/>
        </xdr:cNvSpPr>
      </xdr:nvSpPr>
      <xdr:spPr bwMode="auto">
        <a:xfrm>
          <a:off x="3619500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619125</xdr:colOff>
      <xdr:row>79</xdr:row>
      <xdr:rowOff>0</xdr:rowOff>
    </xdr:from>
    <xdr:to>
      <xdr:col>3</xdr:col>
      <xdr:colOff>57150</xdr:colOff>
      <xdr:row>79</xdr:row>
      <xdr:rowOff>0</xdr:rowOff>
    </xdr:to>
    <xdr:sp macro="" textlink="">
      <xdr:nvSpPr>
        <xdr:cNvPr id="1049" name="Text Box 25"/>
        <xdr:cNvSpPr txBox="1">
          <a:spLocks noChangeArrowheads="1"/>
        </xdr:cNvSpPr>
      </xdr:nvSpPr>
      <xdr:spPr bwMode="auto">
        <a:xfrm>
          <a:off x="157162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3</xdr:col>
      <xdr:colOff>28575</xdr:colOff>
      <xdr:row>79</xdr:row>
      <xdr:rowOff>0</xdr:rowOff>
    </xdr:from>
    <xdr:to>
      <xdr:col>3</xdr:col>
      <xdr:colOff>200025</xdr:colOff>
      <xdr:row>79</xdr:row>
      <xdr:rowOff>0</xdr:rowOff>
    </xdr:to>
    <xdr:sp macro="" textlink="">
      <xdr:nvSpPr>
        <xdr:cNvPr id="1050" name="Text Box 26"/>
        <xdr:cNvSpPr txBox="1">
          <a:spLocks noChangeArrowheads="1"/>
        </xdr:cNvSpPr>
      </xdr:nvSpPr>
      <xdr:spPr bwMode="auto">
        <a:xfrm>
          <a:off x="1714500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3</xdr:col>
      <xdr:colOff>533400</xdr:colOff>
      <xdr:row>79</xdr:row>
      <xdr:rowOff>0</xdr:rowOff>
    </xdr:from>
    <xdr:to>
      <xdr:col>4</xdr:col>
      <xdr:colOff>142875</xdr:colOff>
      <xdr:row>79</xdr:row>
      <xdr:rowOff>0</xdr:rowOff>
    </xdr:to>
    <xdr:sp macro="" textlink="">
      <xdr:nvSpPr>
        <xdr:cNvPr id="1051" name="Text Box 27"/>
        <xdr:cNvSpPr txBox="1">
          <a:spLocks noChangeArrowheads="1"/>
        </xdr:cNvSpPr>
      </xdr:nvSpPr>
      <xdr:spPr bwMode="auto">
        <a:xfrm>
          <a:off x="2171700" y="17287875"/>
          <a:ext cx="142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4</xdr:col>
      <xdr:colOff>400050</xdr:colOff>
      <xdr:row>79</xdr:row>
      <xdr:rowOff>0</xdr:rowOff>
    </xdr:from>
    <xdr:to>
      <xdr:col>5</xdr:col>
      <xdr:colOff>19050</xdr:colOff>
      <xdr:row>79</xdr:row>
      <xdr:rowOff>0</xdr:rowOff>
    </xdr:to>
    <xdr:sp macro="" textlink="">
      <xdr:nvSpPr>
        <xdr:cNvPr id="1052" name="Text Box 28"/>
        <xdr:cNvSpPr txBox="1">
          <a:spLocks noChangeArrowheads="1"/>
        </xdr:cNvSpPr>
      </xdr:nvSpPr>
      <xdr:spPr bwMode="auto">
        <a:xfrm>
          <a:off x="2571750" y="17287875"/>
          <a:ext cx="3048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B*</a:t>
          </a:r>
        </a:p>
      </xdr:txBody>
    </xdr:sp>
    <xdr:clientData/>
  </xdr:twoCellAnchor>
  <xdr:twoCellAnchor>
    <xdr:from>
      <xdr:col>5</xdr:col>
      <xdr:colOff>276225</xdr:colOff>
      <xdr:row>79</xdr:row>
      <xdr:rowOff>0</xdr:rowOff>
    </xdr:from>
    <xdr:to>
      <xdr:col>5</xdr:col>
      <xdr:colOff>447675</xdr:colOff>
      <xdr:row>79</xdr:row>
      <xdr:rowOff>0</xdr:rowOff>
    </xdr:to>
    <xdr:sp macro="" textlink="">
      <xdr:nvSpPr>
        <xdr:cNvPr id="1053" name="Text Box 29"/>
        <xdr:cNvSpPr txBox="1">
          <a:spLocks noChangeArrowheads="1"/>
        </xdr:cNvSpPr>
      </xdr:nvSpPr>
      <xdr:spPr bwMode="auto">
        <a:xfrm>
          <a:off x="313372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C</a:t>
          </a:r>
        </a:p>
      </xdr:txBody>
    </xdr:sp>
    <xdr:clientData/>
  </xdr:twoCellAnchor>
  <xdr:twoCellAnchor>
    <xdr:from>
      <xdr:col>10</xdr:col>
      <xdr:colOff>66675</xdr:colOff>
      <xdr:row>79</xdr:row>
      <xdr:rowOff>0</xdr:rowOff>
    </xdr:from>
    <xdr:to>
      <xdr:col>10</xdr:col>
      <xdr:colOff>238125</xdr:colOff>
      <xdr:row>79</xdr:row>
      <xdr:rowOff>0</xdr:rowOff>
    </xdr:to>
    <xdr:sp macro="" textlink="">
      <xdr:nvSpPr>
        <xdr:cNvPr id="1057" name="Text Box 33"/>
        <xdr:cNvSpPr txBox="1">
          <a:spLocks noChangeArrowheads="1"/>
        </xdr:cNvSpPr>
      </xdr:nvSpPr>
      <xdr:spPr bwMode="auto">
        <a:xfrm>
          <a:off x="5486400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9</xdr:col>
      <xdr:colOff>9525</xdr:colOff>
      <xdr:row>79</xdr:row>
      <xdr:rowOff>0</xdr:rowOff>
    </xdr:from>
    <xdr:to>
      <xdr:col>9</xdr:col>
      <xdr:colOff>514350</xdr:colOff>
      <xdr:row>79</xdr:row>
      <xdr:rowOff>0</xdr:rowOff>
    </xdr:to>
    <xdr:sp macro="" textlink="">
      <xdr:nvSpPr>
        <xdr:cNvPr id="1061" name="Text Box 37"/>
        <xdr:cNvSpPr txBox="1">
          <a:spLocks noChangeArrowheads="1"/>
        </xdr:cNvSpPr>
      </xdr:nvSpPr>
      <xdr:spPr bwMode="auto">
        <a:xfrm>
          <a:off x="4819650" y="172878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11</xdr:col>
      <xdr:colOff>152400</xdr:colOff>
      <xdr:row>79</xdr:row>
      <xdr:rowOff>0</xdr:rowOff>
    </xdr:from>
    <xdr:to>
      <xdr:col>11</xdr:col>
      <xdr:colOff>323850</xdr:colOff>
      <xdr:row>79</xdr:row>
      <xdr:rowOff>0</xdr:rowOff>
    </xdr:to>
    <xdr:sp macro="" textlink="">
      <xdr:nvSpPr>
        <xdr:cNvPr id="1062" name="Text Box 38"/>
        <xdr:cNvSpPr txBox="1">
          <a:spLocks noChangeArrowheads="1"/>
        </xdr:cNvSpPr>
      </xdr:nvSpPr>
      <xdr:spPr bwMode="auto">
        <a:xfrm>
          <a:off x="6229350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12</xdr:col>
      <xdr:colOff>323850</xdr:colOff>
      <xdr:row>79</xdr:row>
      <xdr:rowOff>0</xdr:rowOff>
    </xdr:from>
    <xdr:to>
      <xdr:col>12</xdr:col>
      <xdr:colOff>495300</xdr:colOff>
      <xdr:row>79</xdr:row>
      <xdr:rowOff>0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7229475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C</a:t>
          </a:r>
        </a:p>
      </xdr:txBody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0</xdr:colOff>
      <xdr:row>79</xdr:row>
      <xdr:rowOff>0</xdr:rowOff>
    </xdr:to>
    <xdr:sp macro="" textlink="">
      <xdr:nvSpPr>
        <xdr:cNvPr id="10612" name="Line 43"/>
        <xdr:cNvSpPr>
          <a:spLocks noChangeShapeType="1"/>
        </xdr:cNvSpPr>
      </xdr:nvSpPr>
      <xdr:spPr bwMode="auto">
        <a:xfrm>
          <a:off x="5600700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79</xdr:row>
      <xdr:rowOff>0</xdr:rowOff>
    </xdr:from>
    <xdr:to>
      <xdr:col>12</xdr:col>
      <xdr:colOff>9525</xdr:colOff>
      <xdr:row>79</xdr:row>
      <xdr:rowOff>0</xdr:rowOff>
    </xdr:to>
    <xdr:sp macro="" textlink="">
      <xdr:nvSpPr>
        <xdr:cNvPr id="10613" name="Line 44"/>
        <xdr:cNvSpPr>
          <a:spLocks noChangeShapeType="1"/>
        </xdr:cNvSpPr>
      </xdr:nvSpPr>
      <xdr:spPr bwMode="auto">
        <a:xfrm>
          <a:off x="7096125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619125</xdr:colOff>
      <xdr:row>79</xdr:row>
      <xdr:rowOff>0</xdr:rowOff>
    </xdr:from>
    <xdr:to>
      <xdr:col>11</xdr:col>
      <xdr:colOff>133350</xdr:colOff>
      <xdr:row>79</xdr:row>
      <xdr:rowOff>0</xdr:rowOff>
    </xdr:to>
    <xdr:sp macro="" textlink="">
      <xdr:nvSpPr>
        <xdr:cNvPr id="1070" name="Text Box 46"/>
        <xdr:cNvSpPr txBox="1">
          <a:spLocks noChangeArrowheads="1"/>
        </xdr:cNvSpPr>
      </xdr:nvSpPr>
      <xdr:spPr bwMode="auto">
        <a:xfrm>
          <a:off x="6038850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</a:t>
          </a:r>
        </a:p>
      </xdr:txBody>
    </xdr:sp>
    <xdr:clientData/>
  </xdr:twoCellAnchor>
  <xdr:twoCellAnchor>
    <xdr:from>
      <xdr:col>10</xdr:col>
      <xdr:colOff>38100</xdr:colOff>
      <xdr:row>79</xdr:row>
      <xdr:rowOff>0</xdr:rowOff>
    </xdr:from>
    <xdr:to>
      <xdr:col>10</xdr:col>
      <xdr:colOff>266700</xdr:colOff>
      <xdr:row>79</xdr:row>
      <xdr:rowOff>0</xdr:rowOff>
    </xdr:to>
    <xdr:sp macro="" textlink="">
      <xdr:nvSpPr>
        <xdr:cNvPr id="1071" name="Text Box 47"/>
        <xdr:cNvSpPr txBox="1">
          <a:spLocks noChangeArrowheads="1"/>
        </xdr:cNvSpPr>
      </xdr:nvSpPr>
      <xdr:spPr bwMode="auto">
        <a:xfrm>
          <a:off x="5457825" y="17287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e/5</a:t>
          </a:r>
        </a:p>
      </xdr:txBody>
    </xdr:sp>
    <xdr:clientData/>
  </xdr:twoCellAnchor>
  <xdr:twoCellAnchor>
    <xdr:from>
      <xdr:col>10</xdr:col>
      <xdr:colOff>0</xdr:colOff>
      <xdr:row>79</xdr:row>
      <xdr:rowOff>0</xdr:rowOff>
    </xdr:from>
    <xdr:to>
      <xdr:col>11</xdr:col>
      <xdr:colOff>276225</xdr:colOff>
      <xdr:row>79</xdr:row>
      <xdr:rowOff>0</xdr:rowOff>
    </xdr:to>
    <xdr:sp macro="" textlink="">
      <xdr:nvSpPr>
        <xdr:cNvPr id="1072" name="Text Box 48"/>
        <xdr:cNvSpPr txBox="1">
          <a:spLocks noChangeArrowheads="1"/>
        </xdr:cNvSpPr>
      </xdr:nvSpPr>
      <xdr:spPr bwMode="auto">
        <a:xfrm>
          <a:off x="5419725" y="17287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u="sng" strike="noStrike">
              <a:solidFill>
                <a:srgbClr val="000000"/>
              </a:solidFill>
              <a:latin typeface="Arial Greek"/>
            </a:rPr>
            <a:t>Περίπτωση </a:t>
          </a:r>
          <a:r>
            <a:rPr lang="en-US" sz="1000" b="0" i="0" u="sng" strike="noStrike">
              <a:solidFill>
                <a:srgbClr val="000000"/>
              </a:solidFill>
              <a:latin typeface="Arial Greek"/>
            </a:rPr>
            <a:t>d&gt;e</a:t>
          </a:r>
        </a:p>
      </xdr:txBody>
    </xdr:sp>
    <xdr:clientData/>
  </xdr:twoCellAnchor>
  <xdr:twoCellAnchor>
    <xdr:from>
      <xdr:col>11</xdr:col>
      <xdr:colOff>123825</xdr:colOff>
      <xdr:row>79</xdr:row>
      <xdr:rowOff>0</xdr:rowOff>
    </xdr:from>
    <xdr:to>
      <xdr:col>12</xdr:col>
      <xdr:colOff>228600</xdr:colOff>
      <xdr:row>79</xdr:row>
      <xdr:rowOff>0</xdr:rowOff>
    </xdr:to>
    <xdr:sp macro="" textlink="">
      <xdr:nvSpPr>
        <xdr:cNvPr id="1073" name="Text Box 49"/>
        <xdr:cNvSpPr txBox="1">
          <a:spLocks noChangeArrowheads="1"/>
        </xdr:cNvSpPr>
      </xdr:nvSpPr>
      <xdr:spPr bwMode="auto">
        <a:xfrm>
          <a:off x="6200775" y="17287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1" i="0" strike="noStrike">
              <a:solidFill>
                <a:srgbClr val="000000"/>
              </a:solidFill>
              <a:latin typeface="Arial Greek"/>
            </a:rPr>
            <a:t>ΠΛΑΓΙΑ ΟΨΗ</a:t>
          </a:r>
        </a:p>
      </xdr:txBody>
    </xdr:sp>
    <xdr:clientData/>
  </xdr:twoCellAnchor>
  <xdr:twoCellAnchor>
    <xdr:from>
      <xdr:col>3</xdr:col>
      <xdr:colOff>495300</xdr:colOff>
      <xdr:row>79</xdr:row>
      <xdr:rowOff>0</xdr:rowOff>
    </xdr:from>
    <xdr:to>
      <xdr:col>5</xdr:col>
      <xdr:colOff>9525</xdr:colOff>
      <xdr:row>79</xdr:row>
      <xdr:rowOff>0</xdr:rowOff>
    </xdr:to>
    <xdr:sp macro="" textlink="">
      <xdr:nvSpPr>
        <xdr:cNvPr id="1074" name="Text Box 50"/>
        <xdr:cNvSpPr txBox="1">
          <a:spLocks noChangeArrowheads="1"/>
        </xdr:cNvSpPr>
      </xdr:nvSpPr>
      <xdr:spPr bwMode="auto">
        <a:xfrm>
          <a:off x="2171700" y="17287875"/>
          <a:ext cx="6953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1" i="0" strike="noStrike">
              <a:solidFill>
                <a:srgbClr val="000000"/>
              </a:solidFill>
              <a:latin typeface="Arial Greek"/>
            </a:rPr>
            <a:t>ΚΑΤΟΨΗ</a:t>
          </a:r>
        </a:p>
      </xdr:txBody>
    </xdr:sp>
    <xdr:clientData/>
  </xdr:twoCellAnchor>
  <xdr:twoCellAnchor>
    <xdr:from>
      <xdr:col>10</xdr:col>
      <xdr:colOff>0</xdr:colOff>
      <xdr:row>79</xdr:row>
      <xdr:rowOff>0</xdr:rowOff>
    </xdr:from>
    <xdr:to>
      <xdr:col>11</xdr:col>
      <xdr:colOff>276225</xdr:colOff>
      <xdr:row>79</xdr:row>
      <xdr:rowOff>0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5419725" y="17287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u="sng" strike="noStrike">
              <a:solidFill>
                <a:srgbClr val="000000"/>
              </a:solidFill>
              <a:latin typeface="Arial Greek"/>
            </a:rPr>
            <a:t>Περίπτωση </a:t>
          </a:r>
          <a:r>
            <a:rPr lang="en-US" sz="1000" b="0" i="0" u="sng" strike="noStrike">
              <a:solidFill>
                <a:srgbClr val="000000"/>
              </a:solidFill>
              <a:latin typeface="Arial Greek"/>
            </a:rPr>
            <a:t>d&lt;e</a:t>
          </a:r>
        </a:p>
      </xdr:txBody>
    </xdr:sp>
    <xdr:clientData/>
  </xdr:twoCellAnchor>
  <xdr:twoCellAnchor>
    <xdr:from>
      <xdr:col>10</xdr:col>
      <xdr:colOff>200025</xdr:colOff>
      <xdr:row>79</xdr:row>
      <xdr:rowOff>0</xdr:rowOff>
    </xdr:from>
    <xdr:to>
      <xdr:col>10</xdr:col>
      <xdr:colOff>371475</xdr:colOff>
      <xdr:row>79</xdr:row>
      <xdr:rowOff>0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5619750" y="17287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11</xdr:col>
      <xdr:colOff>638175</xdr:colOff>
      <xdr:row>79</xdr:row>
      <xdr:rowOff>0</xdr:rowOff>
    </xdr:from>
    <xdr:to>
      <xdr:col>12</xdr:col>
      <xdr:colOff>28575</xdr:colOff>
      <xdr:row>79</xdr:row>
      <xdr:rowOff>0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6715125" y="17287875"/>
          <a:ext cx="219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B*</a:t>
          </a:r>
        </a:p>
      </xdr:txBody>
    </xdr:sp>
    <xdr:clientData/>
  </xdr:twoCellAnchor>
  <xdr:twoCellAnchor>
    <xdr:from>
      <xdr:col>10</xdr:col>
      <xdr:colOff>0</xdr:colOff>
      <xdr:row>79</xdr:row>
      <xdr:rowOff>0</xdr:rowOff>
    </xdr:from>
    <xdr:to>
      <xdr:col>10</xdr:col>
      <xdr:colOff>0</xdr:colOff>
      <xdr:row>79</xdr:row>
      <xdr:rowOff>0</xdr:rowOff>
    </xdr:to>
    <xdr:sp macro="" textlink="">
      <xdr:nvSpPr>
        <xdr:cNvPr id="10622" name="Line 63"/>
        <xdr:cNvSpPr>
          <a:spLocks noChangeShapeType="1"/>
        </xdr:cNvSpPr>
      </xdr:nvSpPr>
      <xdr:spPr bwMode="auto">
        <a:xfrm>
          <a:off x="5600700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561975</xdr:colOff>
      <xdr:row>79</xdr:row>
      <xdr:rowOff>0</xdr:rowOff>
    </xdr:from>
    <xdr:to>
      <xdr:col>10</xdr:col>
      <xdr:colOff>561975</xdr:colOff>
      <xdr:row>79</xdr:row>
      <xdr:rowOff>0</xdr:rowOff>
    </xdr:to>
    <xdr:sp macro="" textlink="">
      <xdr:nvSpPr>
        <xdr:cNvPr id="10623" name="Line 64"/>
        <xdr:cNvSpPr>
          <a:spLocks noChangeShapeType="1"/>
        </xdr:cNvSpPr>
      </xdr:nvSpPr>
      <xdr:spPr bwMode="auto">
        <a:xfrm>
          <a:off x="6162675" y="1713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79</xdr:row>
      <xdr:rowOff>0</xdr:rowOff>
    </xdr:from>
    <xdr:to>
      <xdr:col>10</xdr:col>
      <xdr:colOff>371475</xdr:colOff>
      <xdr:row>79</xdr:row>
      <xdr:rowOff>0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5562600" y="17287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e/5</a:t>
          </a:r>
        </a:p>
      </xdr:txBody>
    </xdr:sp>
    <xdr:clientData/>
  </xdr:twoCellAnchor>
  <xdr:twoCellAnchor>
    <xdr:from>
      <xdr:col>13</xdr:col>
      <xdr:colOff>342900</xdr:colOff>
      <xdr:row>79</xdr:row>
      <xdr:rowOff>0</xdr:rowOff>
    </xdr:from>
    <xdr:to>
      <xdr:col>13</xdr:col>
      <xdr:colOff>571500</xdr:colOff>
      <xdr:row>79</xdr:row>
      <xdr:rowOff>0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7858125" y="17287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13</xdr:col>
      <xdr:colOff>333375</xdr:colOff>
      <xdr:row>79</xdr:row>
      <xdr:rowOff>0</xdr:rowOff>
    </xdr:from>
    <xdr:to>
      <xdr:col>13</xdr:col>
      <xdr:colOff>561975</xdr:colOff>
      <xdr:row>79</xdr:row>
      <xdr:rowOff>0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7848600" y="17287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16</xdr:col>
      <xdr:colOff>114300</xdr:colOff>
      <xdr:row>139</xdr:row>
      <xdr:rowOff>38100</xdr:rowOff>
    </xdr:from>
    <xdr:to>
      <xdr:col>16</xdr:col>
      <xdr:colOff>571500</xdr:colOff>
      <xdr:row>139</xdr:row>
      <xdr:rowOff>38100</xdr:rowOff>
    </xdr:to>
    <xdr:sp macro="" textlink="">
      <xdr:nvSpPr>
        <xdr:cNvPr id="10627" name="Line 70"/>
        <xdr:cNvSpPr>
          <a:spLocks noChangeShapeType="1"/>
        </xdr:cNvSpPr>
      </xdr:nvSpPr>
      <xdr:spPr bwMode="auto">
        <a:xfrm>
          <a:off x="9896475" y="2967990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79</xdr:row>
      <xdr:rowOff>0</xdr:rowOff>
    </xdr:from>
    <xdr:to>
      <xdr:col>9</xdr:col>
      <xdr:colOff>504825</xdr:colOff>
      <xdr:row>79</xdr:row>
      <xdr:rowOff>0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4810125" y="172878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11</xdr:col>
      <xdr:colOff>28575</xdr:colOff>
      <xdr:row>79</xdr:row>
      <xdr:rowOff>0</xdr:rowOff>
    </xdr:from>
    <xdr:to>
      <xdr:col>12</xdr:col>
      <xdr:colOff>133350</xdr:colOff>
      <xdr:row>79</xdr:row>
      <xdr:rowOff>0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6105525" y="17287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Greek"/>
            </a:rPr>
            <a:t>e=min(b,2h)</a:t>
          </a:r>
        </a:p>
      </xdr:txBody>
    </xdr:sp>
    <xdr:clientData/>
  </xdr:twoCellAnchor>
  <xdr:twoCellAnchor>
    <xdr:from>
      <xdr:col>2</xdr:col>
      <xdr:colOff>561975</xdr:colOff>
      <xdr:row>25</xdr:row>
      <xdr:rowOff>0</xdr:rowOff>
    </xdr:from>
    <xdr:to>
      <xdr:col>6</xdr:col>
      <xdr:colOff>200025</xdr:colOff>
      <xdr:row>42</xdr:row>
      <xdr:rowOff>0</xdr:rowOff>
    </xdr:to>
    <xdr:sp macro="" textlink="">
      <xdr:nvSpPr>
        <xdr:cNvPr id="10630" name="Rectangle 74"/>
        <xdr:cNvSpPr>
          <a:spLocks noChangeArrowheads="1"/>
        </xdr:cNvSpPr>
      </xdr:nvSpPr>
      <xdr:spPr bwMode="auto">
        <a:xfrm>
          <a:off x="1514475" y="5772150"/>
          <a:ext cx="2105025" cy="3238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457200</xdr:colOff>
      <xdr:row>33</xdr:row>
      <xdr:rowOff>76200</xdr:rowOff>
    </xdr:from>
    <xdr:to>
      <xdr:col>2</xdr:col>
      <xdr:colOff>276225</xdr:colOff>
      <xdr:row>33</xdr:row>
      <xdr:rowOff>76200</xdr:rowOff>
    </xdr:to>
    <xdr:sp macro="" textlink="">
      <xdr:nvSpPr>
        <xdr:cNvPr id="10631" name="Line 75"/>
        <xdr:cNvSpPr>
          <a:spLocks noChangeShapeType="1"/>
        </xdr:cNvSpPr>
      </xdr:nvSpPr>
      <xdr:spPr bwMode="auto">
        <a:xfrm>
          <a:off x="771525" y="7372350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552450</xdr:colOff>
      <xdr:row>31</xdr:row>
      <xdr:rowOff>142875</xdr:rowOff>
    </xdr:from>
    <xdr:to>
      <xdr:col>2</xdr:col>
      <xdr:colOff>285750</xdr:colOff>
      <xdr:row>33</xdr:row>
      <xdr:rowOff>9525</xdr:rowOff>
    </xdr:to>
    <xdr:sp macro="" textlink="">
      <xdr:nvSpPr>
        <xdr:cNvPr id="10632" name="Line 76"/>
        <xdr:cNvSpPr>
          <a:spLocks noChangeShapeType="1"/>
        </xdr:cNvSpPr>
      </xdr:nvSpPr>
      <xdr:spPr bwMode="auto">
        <a:xfrm>
          <a:off x="866775" y="7058025"/>
          <a:ext cx="3714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533400</xdr:colOff>
      <xdr:row>33</xdr:row>
      <xdr:rowOff>152400</xdr:rowOff>
    </xdr:from>
    <xdr:to>
      <xdr:col>2</xdr:col>
      <xdr:colOff>276225</xdr:colOff>
      <xdr:row>34</xdr:row>
      <xdr:rowOff>114300</xdr:rowOff>
    </xdr:to>
    <xdr:sp macro="" textlink="">
      <xdr:nvSpPr>
        <xdr:cNvPr id="10633" name="Line 77"/>
        <xdr:cNvSpPr>
          <a:spLocks noChangeShapeType="1"/>
        </xdr:cNvSpPr>
      </xdr:nvSpPr>
      <xdr:spPr bwMode="auto">
        <a:xfrm flipV="1">
          <a:off x="847725" y="7448550"/>
          <a:ext cx="381000" cy="1524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323850</xdr:colOff>
      <xdr:row>32</xdr:row>
      <xdr:rowOff>76200</xdr:rowOff>
    </xdr:from>
    <xdr:to>
      <xdr:col>2</xdr:col>
      <xdr:colOff>190500</xdr:colOff>
      <xdr:row>33</xdr:row>
      <xdr:rowOff>57150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638175" y="7229475"/>
          <a:ext cx="504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2</xdr:col>
      <xdr:colOff>333375</xdr:colOff>
      <xdr:row>33</xdr:row>
      <xdr:rowOff>28575</xdr:rowOff>
    </xdr:from>
    <xdr:to>
      <xdr:col>2</xdr:col>
      <xdr:colOff>504825</xdr:colOff>
      <xdr:row>34</xdr:row>
      <xdr:rowOff>0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285875" y="73723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2</xdr:col>
      <xdr:colOff>561975</xdr:colOff>
      <xdr:row>24</xdr:row>
      <xdr:rowOff>0</xdr:rowOff>
    </xdr:from>
    <xdr:to>
      <xdr:col>6</xdr:col>
      <xdr:colOff>200025</xdr:colOff>
      <xdr:row>24</xdr:row>
      <xdr:rowOff>0</xdr:rowOff>
    </xdr:to>
    <xdr:sp macro="" textlink="">
      <xdr:nvSpPr>
        <xdr:cNvPr id="10636" name="Line 80"/>
        <xdr:cNvSpPr>
          <a:spLocks noChangeShapeType="1"/>
        </xdr:cNvSpPr>
      </xdr:nvSpPr>
      <xdr:spPr bwMode="auto">
        <a:xfrm>
          <a:off x="1514475" y="5581650"/>
          <a:ext cx="2105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4</xdr:col>
      <xdr:colOff>200025</xdr:colOff>
      <xdr:row>23</xdr:row>
      <xdr:rowOff>57150</xdr:rowOff>
    </xdr:from>
    <xdr:to>
      <xdr:col>4</xdr:col>
      <xdr:colOff>371475</xdr:colOff>
      <xdr:row>23</xdr:row>
      <xdr:rowOff>219075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2371725" y="545782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</xdr:txBody>
    </xdr:sp>
    <xdr:clientData/>
  </xdr:twoCellAnchor>
  <xdr:twoCellAnchor>
    <xdr:from>
      <xdr:col>6</xdr:col>
      <xdr:colOff>200025</xdr:colOff>
      <xdr:row>23</xdr:row>
      <xdr:rowOff>142875</xdr:rowOff>
    </xdr:from>
    <xdr:to>
      <xdr:col>6</xdr:col>
      <xdr:colOff>200025</xdr:colOff>
      <xdr:row>24</xdr:row>
      <xdr:rowOff>123825</xdr:rowOff>
    </xdr:to>
    <xdr:sp macro="" textlink="">
      <xdr:nvSpPr>
        <xdr:cNvPr id="10638" name="Line 82"/>
        <xdr:cNvSpPr>
          <a:spLocks noChangeShapeType="1"/>
        </xdr:cNvSpPr>
      </xdr:nvSpPr>
      <xdr:spPr bwMode="auto">
        <a:xfrm>
          <a:off x="3619500" y="549592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23</xdr:row>
      <xdr:rowOff>152400</xdr:rowOff>
    </xdr:from>
    <xdr:to>
      <xdr:col>2</xdr:col>
      <xdr:colOff>561975</xdr:colOff>
      <xdr:row>24</xdr:row>
      <xdr:rowOff>104775</xdr:rowOff>
    </xdr:to>
    <xdr:sp macro="" textlink="">
      <xdr:nvSpPr>
        <xdr:cNvPr id="10639" name="Line 83"/>
        <xdr:cNvSpPr>
          <a:spLocks noChangeShapeType="1"/>
        </xdr:cNvSpPr>
      </xdr:nvSpPr>
      <xdr:spPr bwMode="auto">
        <a:xfrm>
          <a:off x="1514475" y="5505450"/>
          <a:ext cx="0" cy="1809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428625</xdr:colOff>
      <xdr:row>25</xdr:row>
      <xdr:rowOff>0</xdr:rowOff>
    </xdr:from>
    <xdr:to>
      <xdr:col>6</xdr:col>
      <xdr:colOff>428625</xdr:colOff>
      <xdr:row>42</xdr:row>
      <xdr:rowOff>0</xdr:rowOff>
    </xdr:to>
    <xdr:sp macro="" textlink="">
      <xdr:nvSpPr>
        <xdr:cNvPr id="10640" name="Line 84"/>
        <xdr:cNvSpPr>
          <a:spLocks noChangeShapeType="1"/>
        </xdr:cNvSpPr>
      </xdr:nvSpPr>
      <xdr:spPr bwMode="auto">
        <a:xfrm flipH="1">
          <a:off x="3848100" y="5772150"/>
          <a:ext cx="0" cy="3238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6</xdr:col>
      <xdr:colOff>285750</xdr:colOff>
      <xdr:row>25</xdr:row>
      <xdr:rowOff>0</xdr:rowOff>
    </xdr:from>
    <xdr:to>
      <xdr:col>7</xdr:col>
      <xdr:colOff>9525</xdr:colOff>
      <xdr:row>25</xdr:row>
      <xdr:rowOff>0</xdr:rowOff>
    </xdr:to>
    <xdr:sp macro="" textlink="">
      <xdr:nvSpPr>
        <xdr:cNvPr id="10641" name="Line 85"/>
        <xdr:cNvSpPr>
          <a:spLocks noChangeShapeType="1"/>
        </xdr:cNvSpPr>
      </xdr:nvSpPr>
      <xdr:spPr bwMode="auto">
        <a:xfrm>
          <a:off x="3705225" y="5772150"/>
          <a:ext cx="257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304800</xdr:colOff>
      <xdr:row>42</xdr:row>
      <xdr:rowOff>0</xdr:rowOff>
    </xdr:from>
    <xdr:to>
      <xdr:col>7</xdr:col>
      <xdr:colOff>9525</xdr:colOff>
      <xdr:row>42</xdr:row>
      <xdr:rowOff>0</xdr:rowOff>
    </xdr:to>
    <xdr:sp macro="" textlink="">
      <xdr:nvSpPr>
        <xdr:cNvPr id="10642" name="Line 86"/>
        <xdr:cNvSpPr>
          <a:spLocks noChangeShapeType="1"/>
        </xdr:cNvSpPr>
      </xdr:nvSpPr>
      <xdr:spPr bwMode="auto">
        <a:xfrm>
          <a:off x="3724275" y="901065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447675</xdr:colOff>
      <xdr:row>33</xdr:row>
      <xdr:rowOff>19050</xdr:rowOff>
    </xdr:from>
    <xdr:to>
      <xdr:col>7</xdr:col>
      <xdr:colOff>85725</xdr:colOff>
      <xdr:row>33</xdr:row>
      <xdr:rowOff>180975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3781425" y="736282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6</xdr:col>
      <xdr:colOff>219075</xdr:colOff>
      <xdr:row>33</xdr:row>
      <xdr:rowOff>19050</xdr:rowOff>
    </xdr:from>
    <xdr:to>
      <xdr:col>6</xdr:col>
      <xdr:colOff>390525</xdr:colOff>
      <xdr:row>33</xdr:row>
      <xdr:rowOff>180975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3552825" y="736282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</a:t>
          </a:r>
        </a:p>
      </xdr:txBody>
    </xdr:sp>
    <xdr:clientData/>
  </xdr:twoCellAnchor>
  <xdr:twoCellAnchor>
    <xdr:from>
      <xdr:col>2</xdr:col>
      <xdr:colOff>561975</xdr:colOff>
      <xdr:row>42</xdr:row>
      <xdr:rowOff>28575</xdr:rowOff>
    </xdr:from>
    <xdr:to>
      <xdr:col>2</xdr:col>
      <xdr:colOff>561975</xdr:colOff>
      <xdr:row>44</xdr:row>
      <xdr:rowOff>152400</xdr:rowOff>
    </xdr:to>
    <xdr:sp macro="" textlink="">
      <xdr:nvSpPr>
        <xdr:cNvPr id="10645" name="Line 89"/>
        <xdr:cNvSpPr>
          <a:spLocks noChangeShapeType="1"/>
        </xdr:cNvSpPr>
      </xdr:nvSpPr>
      <xdr:spPr bwMode="auto">
        <a:xfrm flipH="1">
          <a:off x="1514475" y="9039225"/>
          <a:ext cx="0" cy="5048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123825</xdr:colOff>
      <xdr:row>42</xdr:row>
      <xdr:rowOff>38100</xdr:rowOff>
    </xdr:from>
    <xdr:to>
      <xdr:col>3</xdr:col>
      <xdr:colOff>123825</xdr:colOff>
      <xdr:row>43</xdr:row>
      <xdr:rowOff>38100</xdr:rowOff>
    </xdr:to>
    <xdr:sp macro="" textlink="">
      <xdr:nvSpPr>
        <xdr:cNvPr id="10646" name="Line 90"/>
        <xdr:cNvSpPr>
          <a:spLocks noChangeShapeType="1"/>
        </xdr:cNvSpPr>
      </xdr:nvSpPr>
      <xdr:spPr bwMode="auto">
        <a:xfrm>
          <a:off x="1809750" y="9048750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333375</xdr:colOff>
      <xdr:row>43</xdr:row>
      <xdr:rowOff>133350</xdr:rowOff>
    </xdr:from>
    <xdr:to>
      <xdr:col>3</xdr:col>
      <xdr:colOff>333375</xdr:colOff>
      <xdr:row>44</xdr:row>
      <xdr:rowOff>161925</xdr:rowOff>
    </xdr:to>
    <xdr:sp macro="" textlink="">
      <xdr:nvSpPr>
        <xdr:cNvPr id="10647" name="Line 91"/>
        <xdr:cNvSpPr>
          <a:spLocks noChangeShapeType="1"/>
        </xdr:cNvSpPr>
      </xdr:nvSpPr>
      <xdr:spPr bwMode="auto">
        <a:xfrm>
          <a:off x="2019300" y="93345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42</xdr:row>
      <xdr:rowOff>47625</xdr:rowOff>
    </xdr:from>
    <xdr:to>
      <xdr:col>5</xdr:col>
      <xdr:colOff>0</xdr:colOff>
      <xdr:row>43</xdr:row>
      <xdr:rowOff>47625</xdr:rowOff>
    </xdr:to>
    <xdr:sp macro="" textlink="">
      <xdr:nvSpPr>
        <xdr:cNvPr id="10648" name="Line 92"/>
        <xdr:cNvSpPr>
          <a:spLocks noChangeShapeType="1"/>
        </xdr:cNvSpPr>
      </xdr:nvSpPr>
      <xdr:spPr bwMode="auto">
        <a:xfrm>
          <a:off x="2943225" y="90582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42</xdr:row>
      <xdr:rowOff>28575</xdr:rowOff>
    </xdr:from>
    <xdr:to>
      <xdr:col>6</xdr:col>
      <xdr:colOff>200025</xdr:colOff>
      <xdr:row>44</xdr:row>
      <xdr:rowOff>171450</xdr:rowOff>
    </xdr:to>
    <xdr:sp macro="" textlink="">
      <xdr:nvSpPr>
        <xdr:cNvPr id="10649" name="Line 93"/>
        <xdr:cNvSpPr>
          <a:spLocks noChangeShapeType="1"/>
        </xdr:cNvSpPr>
      </xdr:nvSpPr>
      <xdr:spPr bwMode="auto">
        <a:xfrm>
          <a:off x="3619500" y="9039225"/>
          <a:ext cx="0" cy="523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619125</xdr:colOff>
      <xdr:row>42</xdr:row>
      <xdr:rowOff>66675</xdr:rowOff>
    </xdr:from>
    <xdr:to>
      <xdr:col>3</xdr:col>
      <xdr:colOff>57150</xdr:colOff>
      <xdr:row>43</xdr:row>
      <xdr:rowOff>38100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71625" y="91249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3</xdr:col>
      <xdr:colOff>28575</xdr:colOff>
      <xdr:row>43</xdr:row>
      <xdr:rowOff>152400</xdr:rowOff>
    </xdr:from>
    <xdr:to>
      <xdr:col>3</xdr:col>
      <xdr:colOff>200025</xdr:colOff>
      <xdr:row>44</xdr:row>
      <xdr:rowOff>123825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714500" y="940117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3</xdr:col>
      <xdr:colOff>533400</xdr:colOff>
      <xdr:row>42</xdr:row>
      <xdr:rowOff>66675</xdr:rowOff>
    </xdr:from>
    <xdr:to>
      <xdr:col>4</xdr:col>
      <xdr:colOff>142875</xdr:colOff>
      <xdr:row>43</xdr:row>
      <xdr:rowOff>38100</xdr:rowOff>
    </xdr:to>
    <xdr:sp macro="" textlink="">
      <xdr:nvSpPr>
        <xdr:cNvPr id="1120" name="Text Box 96"/>
        <xdr:cNvSpPr txBox="1">
          <a:spLocks noChangeArrowheads="1"/>
        </xdr:cNvSpPr>
      </xdr:nvSpPr>
      <xdr:spPr bwMode="auto">
        <a:xfrm>
          <a:off x="2171700" y="9124950"/>
          <a:ext cx="142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4</xdr:col>
      <xdr:colOff>400050</xdr:colOff>
      <xdr:row>43</xdr:row>
      <xdr:rowOff>161925</xdr:rowOff>
    </xdr:from>
    <xdr:to>
      <xdr:col>5</xdr:col>
      <xdr:colOff>19050</xdr:colOff>
      <xdr:row>44</xdr:row>
      <xdr:rowOff>133350</xdr:rowOff>
    </xdr:to>
    <xdr:sp macro="" textlink="">
      <xdr:nvSpPr>
        <xdr:cNvPr id="1121" name="Text Box 97"/>
        <xdr:cNvSpPr txBox="1">
          <a:spLocks noChangeArrowheads="1"/>
        </xdr:cNvSpPr>
      </xdr:nvSpPr>
      <xdr:spPr bwMode="auto">
        <a:xfrm>
          <a:off x="2571750" y="9410700"/>
          <a:ext cx="3048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B*</a:t>
          </a:r>
        </a:p>
      </xdr:txBody>
    </xdr:sp>
    <xdr:clientData/>
  </xdr:twoCellAnchor>
  <xdr:twoCellAnchor>
    <xdr:from>
      <xdr:col>5</xdr:col>
      <xdr:colOff>276225</xdr:colOff>
      <xdr:row>42</xdr:row>
      <xdr:rowOff>66675</xdr:rowOff>
    </xdr:from>
    <xdr:to>
      <xdr:col>5</xdr:col>
      <xdr:colOff>447675</xdr:colOff>
      <xdr:row>43</xdr:row>
      <xdr:rowOff>38100</xdr:rowOff>
    </xdr:to>
    <xdr:sp macro="" textlink="">
      <xdr:nvSpPr>
        <xdr:cNvPr id="1122" name="Text Box 98"/>
        <xdr:cNvSpPr txBox="1">
          <a:spLocks noChangeArrowheads="1"/>
        </xdr:cNvSpPr>
      </xdr:nvSpPr>
      <xdr:spPr bwMode="auto">
        <a:xfrm>
          <a:off x="3133725" y="91249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C</a:t>
          </a:r>
        </a:p>
      </xdr:txBody>
    </xdr:sp>
    <xdr:clientData/>
  </xdr:twoCellAnchor>
  <xdr:twoCellAnchor>
    <xdr:from>
      <xdr:col>10</xdr:col>
      <xdr:colOff>0</xdr:colOff>
      <xdr:row>26</xdr:row>
      <xdr:rowOff>0</xdr:rowOff>
    </xdr:from>
    <xdr:to>
      <xdr:col>10</xdr:col>
      <xdr:colOff>295275</xdr:colOff>
      <xdr:row>33</xdr:row>
      <xdr:rowOff>0</xdr:rowOff>
    </xdr:to>
    <xdr:sp macro="" textlink="">
      <xdr:nvSpPr>
        <xdr:cNvPr id="10655" name="Rectangle 99"/>
        <xdr:cNvSpPr>
          <a:spLocks noChangeArrowheads="1"/>
        </xdr:cNvSpPr>
      </xdr:nvSpPr>
      <xdr:spPr bwMode="auto">
        <a:xfrm>
          <a:off x="5600700" y="5962650"/>
          <a:ext cx="295275" cy="1333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295275</xdr:colOff>
      <xdr:row>26</xdr:row>
      <xdr:rowOff>0</xdr:rowOff>
    </xdr:from>
    <xdr:to>
      <xdr:col>12</xdr:col>
      <xdr:colOff>9525</xdr:colOff>
      <xdr:row>33</xdr:row>
      <xdr:rowOff>0</xdr:rowOff>
    </xdr:to>
    <xdr:sp macro="" textlink="">
      <xdr:nvSpPr>
        <xdr:cNvPr id="10656" name="Rectangle 100"/>
        <xdr:cNvSpPr>
          <a:spLocks noChangeArrowheads="1"/>
        </xdr:cNvSpPr>
      </xdr:nvSpPr>
      <xdr:spPr bwMode="auto">
        <a:xfrm>
          <a:off x="5895975" y="5962650"/>
          <a:ext cx="1200150" cy="1333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12</xdr:col>
      <xdr:colOff>9525</xdr:colOff>
      <xdr:row>26</xdr:row>
      <xdr:rowOff>0</xdr:rowOff>
    </xdr:from>
    <xdr:to>
      <xdr:col>13</xdr:col>
      <xdr:colOff>161925</xdr:colOff>
      <xdr:row>33</xdr:row>
      <xdr:rowOff>0</xdr:rowOff>
    </xdr:to>
    <xdr:sp macro="" textlink="">
      <xdr:nvSpPr>
        <xdr:cNvPr id="10657" name="Rectangle 101"/>
        <xdr:cNvSpPr>
          <a:spLocks noChangeArrowheads="1"/>
        </xdr:cNvSpPr>
      </xdr:nvSpPr>
      <xdr:spPr bwMode="auto">
        <a:xfrm>
          <a:off x="7096125" y="5962650"/>
          <a:ext cx="762000" cy="1333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66675</xdr:colOff>
      <xdr:row>29</xdr:row>
      <xdr:rowOff>57150</xdr:rowOff>
    </xdr:from>
    <xdr:to>
      <xdr:col>10</xdr:col>
      <xdr:colOff>238125</xdr:colOff>
      <xdr:row>30</xdr:row>
      <xdr:rowOff>28575</xdr:rowOff>
    </xdr:to>
    <xdr:sp macro="" textlink="">
      <xdr:nvSpPr>
        <xdr:cNvPr id="1126" name="Text Box 102"/>
        <xdr:cNvSpPr txBox="1">
          <a:spLocks noChangeArrowheads="1"/>
        </xdr:cNvSpPr>
      </xdr:nvSpPr>
      <xdr:spPr bwMode="auto">
        <a:xfrm>
          <a:off x="5486400" y="663892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9</xdr:col>
      <xdr:colOff>95250</xdr:colOff>
      <xdr:row>29</xdr:row>
      <xdr:rowOff>123825</xdr:rowOff>
    </xdr:from>
    <xdr:to>
      <xdr:col>9</xdr:col>
      <xdr:colOff>552450</xdr:colOff>
      <xdr:row>29</xdr:row>
      <xdr:rowOff>123825</xdr:rowOff>
    </xdr:to>
    <xdr:sp macro="" textlink="">
      <xdr:nvSpPr>
        <xdr:cNvPr id="10659" name="Line 103"/>
        <xdr:cNvSpPr>
          <a:spLocks noChangeShapeType="1"/>
        </xdr:cNvSpPr>
      </xdr:nvSpPr>
      <xdr:spPr bwMode="auto">
        <a:xfrm>
          <a:off x="5086350" y="6657975"/>
          <a:ext cx="457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9525</xdr:colOff>
      <xdr:row>28</xdr:row>
      <xdr:rowOff>133350</xdr:rowOff>
    </xdr:from>
    <xdr:to>
      <xdr:col>9</xdr:col>
      <xdr:colOff>514350</xdr:colOff>
      <xdr:row>29</xdr:row>
      <xdr:rowOff>114300</xdr:rowOff>
    </xdr:to>
    <xdr:sp macro="" textlink="">
      <xdr:nvSpPr>
        <xdr:cNvPr id="1128" name="Text Box 104"/>
        <xdr:cNvSpPr txBox="1">
          <a:spLocks noChangeArrowheads="1"/>
        </xdr:cNvSpPr>
      </xdr:nvSpPr>
      <xdr:spPr bwMode="auto">
        <a:xfrm>
          <a:off x="4819650" y="6524625"/>
          <a:ext cx="504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11</xdr:col>
      <xdr:colOff>152400</xdr:colOff>
      <xdr:row>29</xdr:row>
      <xdr:rowOff>66675</xdr:rowOff>
    </xdr:from>
    <xdr:to>
      <xdr:col>11</xdr:col>
      <xdr:colOff>323850</xdr:colOff>
      <xdr:row>30</xdr:row>
      <xdr:rowOff>38100</xdr:rowOff>
    </xdr:to>
    <xdr:sp macro="" textlink="">
      <xdr:nvSpPr>
        <xdr:cNvPr id="1129" name="Text Box 105"/>
        <xdr:cNvSpPr txBox="1">
          <a:spLocks noChangeArrowheads="1"/>
        </xdr:cNvSpPr>
      </xdr:nvSpPr>
      <xdr:spPr bwMode="auto">
        <a:xfrm>
          <a:off x="6229350" y="66484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12</xdr:col>
      <xdr:colOff>323850</xdr:colOff>
      <xdr:row>29</xdr:row>
      <xdr:rowOff>66675</xdr:rowOff>
    </xdr:from>
    <xdr:to>
      <xdr:col>12</xdr:col>
      <xdr:colOff>495300</xdr:colOff>
      <xdr:row>30</xdr:row>
      <xdr:rowOff>38100</xdr:rowOff>
    </xdr:to>
    <xdr:sp macro="" textlink="">
      <xdr:nvSpPr>
        <xdr:cNvPr id="1130" name="Text Box 106"/>
        <xdr:cNvSpPr txBox="1">
          <a:spLocks noChangeArrowheads="1"/>
        </xdr:cNvSpPr>
      </xdr:nvSpPr>
      <xdr:spPr bwMode="auto">
        <a:xfrm>
          <a:off x="7229475" y="66484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C</a:t>
          </a:r>
        </a:p>
      </xdr:txBody>
    </xdr:sp>
    <xdr:clientData/>
  </xdr:twoCellAnchor>
  <xdr:twoCellAnchor>
    <xdr:from>
      <xdr:col>10</xdr:col>
      <xdr:colOff>0</xdr:colOff>
      <xdr:row>25</xdr:row>
      <xdr:rowOff>0</xdr:rowOff>
    </xdr:from>
    <xdr:to>
      <xdr:col>10</xdr:col>
      <xdr:colOff>295275</xdr:colOff>
      <xdr:row>25</xdr:row>
      <xdr:rowOff>0</xdr:rowOff>
    </xdr:to>
    <xdr:sp macro="" textlink="">
      <xdr:nvSpPr>
        <xdr:cNvPr id="10663" name="Line 107"/>
        <xdr:cNvSpPr>
          <a:spLocks noChangeShapeType="1"/>
        </xdr:cNvSpPr>
      </xdr:nvSpPr>
      <xdr:spPr bwMode="auto">
        <a:xfrm>
          <a:off x="5600700" y="57721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9</xdr:col>
      <xdr:colOff>600075</xdr:colOff>
      <xdr:row>24</xdr:row>
      <xdr:rowOff>0</xdr:rowOff>
    </xdr:from>
    <xdr:to>
      <xdr:col>12</xdr:col>
      <xdr:colOff>9525</xdr:colOff>
      <xdr:row>24</xdr:row>
      <xdr:rowOff>0</xdr:rowOff>
    </xdr:to>
    <xdr:sp macro="" textlink="">
      <xdr:nvSpPr>
        <xdr:cNvPr id="10664" name="Line 108"/>
        <xdr:cNvSpPr>
          <a:spLocks noChangeShapeType="1"/>
        </xdr:cNvSpPr>
      </xdr:nvSpPr>
      <xdr:spPr bwMode="auto">
        <a:xfrm>
          <a:off x="5591175" y="5581650"/>
          <a:ext cx="150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10</xdr:col>
      <xdr:colOff>0</xdr:colOff>
      <xdr:row>23</xdr:row>
      <xdr:rowOff>114300</xdr:rowOff>
    </xdr:from>
    <xdr:to>
      <xdr:col>10</xdr:col>
      <xdr:colOff>0</xdr:colOff>
      <xdr:row>25</xdr:row>
      <xdr:rowOff>133350</xdr:rowOff>
    </xdr:to>
    <xdr:sp macro="" textlink="">
      <xdr:nvSpPr>
        <xdr:cNvPr id="10665" name="Line 109"/>
        <xdr:cNvSpPr>
          <a:spLocks noChangeShapeType="1"/>
        </xdr:cNvSpPr>
      </xdr:nvSpPr>
      <xdr:spPr bwMode="auto">
        <a:xfrm>
          <a:off x="5600700" y="5467350"/>
          <a:ext cx="0" cy="4381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23</xdr:row>
      <xdr:rowOff>104775</xdr:rowOff>
    </xdr:from>
    <xdr:to>
      <xdr:col>12</xdr:col>
      <xdr:colOff>9525</xdr:colOff>
      <xdr:row>24</xdr:row>
      <xdr:rowOff>114300</xdr:rowOff>
    </xdr:to>
    <xdr:sp macro="" textlink="">
      <xdr:nvSpPr>
        <xdr:cNvPr id="10666" name="Line 110"/>
        <xdr:cNvSpPr>
          <a:spLocks noChangeShapeType="1"/>
        </xdr:cNvSpPr>
      </xdr:nvSpPr>
      <xdr:spPr bwMode="auto">
        <a:xfrm>
          <a:off x="7096125" y="545782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295275</xdr:colOff>
      <xdr:row>24</xdr:row>
      <xdr:rowOff>95250</xdr:rowOff>
    </xdr:from>
    <xdr:to>
      <xdr:col>10</xdr:col>
      <xdr:colOff>295275</xdr:colOff>
      <xdr:row>25</xdr:row>
      <xdr:rowOff>123825</xdr:rowOff>
    </xdr:to>
    <xdr:sp macro="" textlink="">
      <xdr:nvSpPr>
        <xdr:cNvPr id="10667" name="Line 111"/>
        <xdr:cNvSpPr>
          <a:spLocks noChangeShapeType="1"/>
        </xdr:cNvSpPr>
      </xdr:nvSpPr>
      <xdr:spPr bwMode="auto">
        <a:xfrm>
          <a:off x="5895975" y="5676900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619125</xdr:colOff>
      <xdr:row>23</xdr:row>
      <xdr:rowOff>47625</xdr:rowOff>
    </xdr:from>
    <xdr:to>
      <xdr:col>11</xdr:col>
      <xdr:colOff>133350</xdr:colOff>
      <xdr:row>23</xdr:row>
      <xdr:rowOff>209550</xdr:rowOff>
    </xdr:to>
    <xdr:sp macro="" textlink="">
      <xdr:nvSpPr>
        <xdr:cNvPr id="1136" name="Text Box 112"/>
        <xdr:cNvSpPr txBox="1">
          <a:spLocks noChangeArrowheads="1"/>
        </xdr:cNvSpPr>
      </xdr:nvSpPr>
      <xdr:spPr bwMode="auto">
        <a:xfrm>
          <a:off x="6038850" y="544830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</a:t>
          </a:r>
        </a:p>
      </xdr:txBody>
    </xdr:sp>
    <xdr:clientData/>
  </xdr:twoCellAnchor>
  <xdr:twoCellAnchor>
    <xdr:from>
      <xdr:col>10</xdr:col>
      <xdr:colOff>38100</xdr:colOff>
      <xdr:row>24</xdr:row>
      <xdr:rowOff>28575</xdr:rowOff>
    </xdr:from>
    <xdr:to>
      <xdr:col>10</xdr:col>
      <xdr:colOff>266700</xdr:colOff>
      <xdr:row>25</xdr:row>
      <xdr:rowOff>0</xdr:rowOff>
    </xdr:to>
    <xdr:sp macro="" textlink="">
      <xdr:nvSpPr>
        <xdr:cNvPr id="1137" name="Text Box 113"/>
        <xdr:cNvSpPr txBox="1">
          <a:spLocks noChangeArrowheads="1"/>
        </xdr:cNvSpPr>
      </xdr:nvSpPr>
      <xdr:spPr bwMode="auto">
        <a:xfrm>
          <a:off x="5457825" y="5657850"/>
          <a:ext cx="2286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e/5</a:t>
          </a:r>
        </a:p>
      </xdr:txBody>
    </xdr:sp>
    <xdr:clientData/>
  </xdr:twoCellAnchor>
  <xdr:twoCellAnchor>
    <xdr:from>
      <xdr:col>10</xdr:col>
      <xdr:colOff>0</xdr:colOff>
      <xdr:row>22</xdr:row>
      <xdr:rowOff>57150</xdr:rowOff>
    </xdr:from>
    <xdr:to>
      <xdr:col>11</xdr:col>
      <xdr:colOff>276225</xdr:colOff>
      <xdr:row>23</xdr:row>
      <xdr:rowOff>66675</xdr:rowOff>
    </xdr:to>
    <xdr:sp macro="" textlink="">
      <xdr:nvSpPr>
        <xdr:cNvPr id="1138" name="Text Box 114"/>
        <xdr:cNvSpPr txBox="1">
          <a:spLocks noChangeArrowheads="1"/>
        </xdr:cNvSpPr>
      </xdr:nvSpPr>
      <xdr:spPr bwMode="auto">
        <a:xfrm>
          <a:off x="5419725" y="5267325"/>
          <a:ext cx="93345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u="sng" strike="noStrike">
              <a:solidFill>
                <a:srgbClr val="000000"/>
              </a:solidFill>
              <a:latin typeface="Arial Greek"/>
            </a:rPr>
            <a:t>Περίπτωση </a:t>
          </a:r>
          <a:r>
            <a:rPr lang="en-US" sz="1000" b="0" i="0" u="sng" strike="noStrike">
              <a:solidFill>
                <a:srgbClr val="000000"/>
              </a:solidFill>
              <a:latin typeface="Arial Greek"/>
            </a:rPr>
            <a:t>d&gt;e</a:t>
          </a:r>
        </a:p>
      </xdr:txBody>
    </xdr:sp>
    <xdr:clientData/>
  </xdr:twoCellAnchor>
  <xdr:twoCellAnchor>
    <xdr:from>
      <xdr:col>11</xdr:col>
      <xdr:colOff>638175</xdr:colOff>
      <xdr:row>21</xdr:row>
      <xdr:rowOff>180975</xdr:rowOff>
    </xdr:from>
    <xdr:to>
      <xdr:col>13</xdr:col>
      <xdr:colOff>133350</xdr:colOff>
      <xdr:row>23</xdr:row>
      <xdr:rowOff>9525</xdr:rowOff>
    </xdr:to>
    <xdr:sp macro="" textlink="">
      <xdr:nvSpPr>
        <xdr:cNvPr id="1139" name="Text Box 115"/>
        <xdr:cNvSpPr txBox="1">
          <a:spLocks noChangeArrowheads="1"/>
        </xdr:cNvSpPr>
      </xdr:nvSpPr>
      <xdr:spPr bwMode="auto">
        <a:xfrm>
          <a:off x="6896100" y="5143500"/>
          <a:ext cx="933450" cy="2095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1" i="0" strike="noStrike">
              <a:solidFill>
                <a:srgbClr val="000000"/>
              </a:solidFill>
              <a:latin typeface="Arial Greek"/>
            </a:rPr>
            <a:t>ΠΛΑΓΙΑ ΟΨΗ</a:t>
          </a:r>
        </a:p>
      </xdr:txBody>
    </xdr:sp>
    <xdr:clientData/>
  </xdr:twoCellAnchor>
  <xdr:twoCellAnchor>
    <xdr:from>
      <xdr:col>3</xdr:col>
      <xdr:colOff>466725</xdr:colOff>
      <xdr:row>22</xdr:row>
      <xdr:rowOff>0</xdr:rowOff>
    </xdr:from>
    <xdr:to>
      <xdr:col>4</xdr:col>
      <xdr:colOff>666750</xdr:colOff>
      <xdr:row>23</xdr:row>
      <xdr:rowOff>9525</xdr:rowOff>
    </xdr:to>
    <xdr:sp macro="" textlink="">
      <xdr:nvSpPr>
        <xdr:cNvPr id="1140" name="Text Box 116"/>
        <xdr:cNvSpPr txBox="1">
          <a:spLocks noChangeArrowheads="1"/>
        </xdr:cNvSpPr>
      </xdr:nvSpPr>
      <xdr:spPr bwMode="auto">
        <a:xfrm>
          <a:off x="2152650" y="5153025"/>
          <a:ext cx="771525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1" i="0" strike="noStrike">
              <a:solidFill>
                <a:srgbClr val="000000"/>
              </a:solidFill>
              <a:latin typeface="Arial Greek"/>
            </a:rPr>
            <a:t>ΚΑΤΟΨΗ</a:t>
          </a:r>
        </a:p>
      </xdr:txBody>
    </xdr:sp>
    <xdr:clientData/>
  </xdr:twoCellAnchor>
  <xdr:twoCellAnchor>
    <xdr:from>
      <xdr:col>9</xdr:col>
      <xdr:colOff>257175</xdr:colOff>
      <xdr:row>33</xdr:row>
      <xdr:rowOff>0</xdr:rowOff>
    </xdr:from>
    <xdr:to>
      <xdr:col>13</xdr:col>
      <xdr:colOff>495300</xdr:colOff>
      <xdr:row>33</xdr:row>
      <xdr:rowOff>0</xdr:rowOff>
    </xdr:to>
    <xdr:sp macro="" textlink="">
      <xdr:nvSpPr>
        <xdr:cNvPr id="10673" name="Line 117"/>
        <xdr:cNvSpPr>
          <a:spLocks noChangeShapeType="1"/>
        </xdr:cNvSpPr>
      </xdr:nvSpPr>
      <xdr:spPr bwMode="auto">
        <a:xfrm>
          <a:off x="5248275" y="7296150"/>
          <a:ext cx="294322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34</xdr:row>
      <xdr:rowOff>180975</xdr:rowOff>
    </xdr:from>
    <xdr:to>
      <xdr:col>11</xdr:col>
      <xdr:colOff>276225</xdr:colOff>
      <xdr:row>36</xdr:row>
      <xdr:rowOff>0</xdr:rowOff>
    </xdr:to>
    <xdr:sp macro="" textlink="">
      <xdr:nvSpPr>
        <xdr:cNvPr id="1142" name="Text Box 118"/>
        <xdr:cNvSpPr txBox="1">
          <a:spLocks noChangeArrowheads="1"/>
        </xdr:cNvSpPr>
      </xdr:nvSpPr>
      <xdr:spPr bwMode="auto">
        <a:xfrm>
          <a:off x="5419725" y="7715250"/>
          <a:ext cx="93345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u="sng" strike="noStrike">
              <a:solidFill>
                <a:srgbClr val="000000"/>
              </a:solidFill>
              <a:latin typeface="Arial Greek"/>
            </a:rPr>
            <a:t>Περίπτωση </a:t>
          </a:r>
          <a:r>
            <a:rPr lang="en-US" sz="1000" b="0" i="0" u="sng" strike="noStrike">
              <a:solidFill>
                <a:srgbClr val="000000"/>
              </a:solidFill>
              <a:latin typeface="Arial Greek"/>
            </a:rPr>
            <a:t>d&lt;e</a:t>
          </a:r>
        </a:p>
      </xdr:txBody>
    </xdr:sp>
    <xdr:clientData/>
  </xdr:twoCellAnchor>
  <xdr:twoCellAnchor>
    <xdr:from>
      <xdr:col>10</xdr:col>
      <xdr:colOff>0</xdr:colOff>
      <xdr:row>38</xdr:row>
      <xdr:rowOff>0</xdr:rowOff>
    </xdr:from>
    <xdr:to>
      <xdr:col>10</xdr:col>
      <xdr:colOff>561975</xdr:colOff>
      <xdr:row>45</xdr:row>
      <xdr:rowOff>0</xdr:rowOff>
    </xdr:to>
    <xdr:sp macro="" textlink="">
      <xdr:nvSpPr>
        <xdr:cNvPr id="10675" name="Rectangle 119"/>
        <xdr:cNvSpPr>
          <a:spLocks noChangeArrowheads="1"/>
        </xdr:cNvSpPr>
      </xdr:nvSpPr>
      <xdr:spPr bwMode="auto">
        <a:xfrm>
          <a:off x="5600700" y="8248650"/>
          <a:ext cx="561975" cy="1333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561975</xdr:colOff>
      <xdr:row>38</xdr:row>
      <xdr:rowOff>0</xdr:rowOff>
    </xdr:from>
    <xdr:to>
      <xdr:col>13</xdr:col>
      <xdr:colOff>161925</xdr:colOff>
      <xdr:row>45</xdr:row>
      <xdr:rowOff>0</xdr:rowOff>
    </xdr:to>
    <xdr:sp macro="" textlink="">
      <xdr:nvSpPr>
        <xdr:cNvPr id="10676" name="Rectangle 120"/>
        <xdr:cNvSpPr>
          <a:spLocks noChangeArrowheads="1"/>
        </xdr:cNvSpPr>
      </xdr:nvSpPr>
      <xdr:spPr bwMode="auto">
        <a:xfrm>
          <a:off x="6162675" y="8248650"/>
          <a:ext cx="1695450" cy="1333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257175</xdr:colOff>
      <xdr:row>45</xdr:row>
      <xdr:rowOff>0</xdr:rowOff>
    </xdr:from>
    <xdr:to>
      <xdr:col>13</xdr:col>
      <xdr:colOff>552450</xdr:colOff>
      <xdr:row>45</xdr:row>
      <xdr:rowOff>0</xdr:rowOff>
    </xdr:to>
    <xdr:sp macro="" textlink="">
      <xdr:nvSpPr>
        <xdr:cNvPr id="10677" name="Line 121"/>
        <xdr:cNvSpPr>
          <a:spLocks noChangeShapeType="1"/>
        </xdr:cNvSpPr>
      </xdr:nvSpPr>
      <xdr:spPr bwMode="auto">
        <a:xfrm flipV="1">
          <a:off x="5248275" y="9582150"/>
          <a:ext cx="3000375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200025</xdr:colOff>
      <xdr:row>41</xdr:row>
      <xdr:rowOff>28575</xdr:rowOff>
    </xdr:from>
    <xdr:to>
      <xdr:col>10</xdr:col>
      <xdr:colOff>371475</xdr:colOff>
      <xdr:row>42</xdr:row>
      <xdr:rowOff>0</xdr:rowOff>
    </xdr:to>
    <xdr:sp macro="" textlink="">
      <xdr:nvSpPr>
        <xdr:cNvPr id="1146" name="Text Box 122"/>
        <xdr:cNvSpPr txBox="1">
          <a:spLocks noChangeArrowheads="1"/>
        </xdr:cNvSpPr>
      </xdr:nvSpPr>
      <xdr:spPr bwMode="auto">
        <a:xfrm>
          <a:off x="5619750" y="889635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11</xdr:col>
      <xdr:colOff>638175</xdr:colOff>
      <xdr:row>41</xdr:row>
      <xdr:rowOff>47625</xdr:rowOff>
    </xdr:from>
    <xdr:to>
      <xdr:col>12</xdr:col>
      <xdr:colOff>28575</xdr:colOff>
      <xdr:row>42</xdr:row>
      <xdr:rowOff>19050</xdr:rowOff>
    </xdr:to>
    <xdr:sp macro="" textlink="">
      <xdr:nvSpPr>
        <xdr:cNvPr id="1147" name="Text Box 123"/>
        <xdr:cNvSpPr txBox="1">
          <a:spLocks noChangeArrowheads="1"/>
        </xdr:cNvSpPr>
      </xdr:nvSpPr>
      <xdr:spPr bwMode="auto">
        <a:xfrm>
          <a:off x="6715125" y="8915400"/>
          <a:ext cx="2190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B*</a:t>
          </a:r>
        </a:p>
      </xdr:txBody>
    </xdr:sp>
    <xdr:clientData/>
  </xdr:twoCellAnchor>
  <xdr:twoCellAnchor>
    <xdr:from>
      <xdr:col>10</xdr:col>
      <xdr:colOff>0</xdr:colOff>
      <xdr:row>37</xdr:row>
      <xdr:rowOff>0</xdr:rowOff>
    </xdr:from>
    <xdr:to>
      <xdr:col>10</xdr:col>
      <xdr:colOff>561975</xdr:colOff>
      <xdr:row>37</xdr:row>
      <xdr:rowOff>0</xdr:rowOff>
    </xdr:to>
    <xdr:sp macro="" textlink="">
      <xdr:nvSpPr>
        <xdr:cNvPr id="10680" name="Line 124"/>
        <xdr:cNvSpPr>
          <a:spLocks noChangeShapeType="1"/>
        </xdr:cNvSpPr>
      </xdr:nvSpPr>
      <xdr:spPr bwMode="auto">
        <a:xfrm>
          <a:off x="5600700" y="8058150"/>
          <a:ext cx="561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13</xdr:col>
      <xdr:colOff>333375</xdr:colOff>
      <xdr:row>26</xdr:row>
      <xdr:rowOff>0</xdr:rowOff>
    </xdr:from>
    <xdr:to>
      <xdr:col>13</xdr:col>
      <xdr:colOff>333375</xdr:colOff>
      <xdr:row>32</xdr:row>
      <xdr:rowOff>180975</xdr:rowOff>
    </xdr:to>
    <xdr:sp macro="" textlink="">
      <xdr:nvSpPr>
        <xdr:cNvPr id="10681" name="Line 125"/>
        <xdr:cNvSpPr>
          <a:spLocks noChangeShapeType="1"/>
        </xdr:cNvSpPr>
      </xdr:nvSpPr>
      <xdr:spPr bwMode="auto">
        <a:xfrm>
          <a:off x="8029575" y="5962650"/>
          <a:ext cx="0" cy="1323975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13</xdr:col>
      <xdr:colOff>323850</xdr:colOff>
      <xdr:row>38</xdr:row>
      <xdr:rowOff>0</xdr:rowOff>
    </xdr:from>
    <xdr:to>
      <xdr:col>13</xdr:col>
      <xdr:colOff>323850</xdr:colOff>
      <xdr:row>45</xdr:row>
      <xdr:rowOff>0</xdr:rowOff>
    </xdr:to>
    <xdr:sp macro="" textlink="">
      <xdr:nvSpPr>
        <xdr:cNvPr id="10682" name="Line 126"/>
        <xdr:cNvSpPr>
          <a:spLocks noChangeShapeType="1"/>
        </xdr:cNvSpPr>
      </xdr:nvSpPr>
      <xdr:spPr bwMode="auto">
        <a:xfrm>
          <a:off x="8020050" y="8248650"/>
          <a:ext cx="0" cy="1333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10</xdr:col>
      <xdr:colOff>0</xdr:colOff>
      <xdr:row>36</xdr:row>
      <xdr:rowOff>76200</xdr:rowOff>
    </xdr:from>
    <xdr:to>
      <xdr:col>10</xdr:col>
      <xdr:colOff>0</xdr:colOff>
      <xdr:row>37</xdr:row>
      <xdr:rowOff>123825</xdr:rowOff>
    </xdr:to>
    <xdr:sp macro="" textlink="">
      <xdr:nvSpPr>
        <xdr:cNvPr id="10683" name="Line 127"/>
        <xdr:cNvSpPr>
          <a:spLocks noChangeShapeType="1"/>
        </xdr:cNvSpPr>
      </xdr:nvSpPr>
      <xdr:spPr bwMode="auto">
        <a:xfrm>
          <a:off x="5600700" y="79438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561975</xdr:colOff>
      <xdr:row>36</xdr:row>
      <xdr:rowOff>85725</xdr:rowOff>
    </xdr:from>
    <xdr:to>
      <xdr:col>10</xdr:col>
      <xdr:colOff>561975</xdr:colOff>
      <xdr:row>37</xdr:row>
      <xdr:rowOff>133350</xdr:rowOff>
    </xdr:to>
    <xdr:sp macro="" textlink="">
      <xdr:nvSpPr>
        <xdr:cNvPr id="10684" name="Line 128"/>
        <xdr:cNvSpPr>
          <a:spLocks noChangeShapeType="1"/>
        </xdr:cNvSpPr>
      </xdr:nvSpPr>
      <xdr:spPr bwMode="auto">
        <a:xfrm>
          <a:off x="6162675" y="795337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200025</xdr:colOff>
      <xdr:row>26</xdr:row>
      <xdr:rowOff>0</xdr:rowOff>
    </xdr:from>
    <xdr:to>
      <xdr:col>13</xdr:col>
      <xdr:colOff>495300</xdr:colOff>
      <xdr:row>26</xdr:row>
      <xdr:rowOff>0</xdr:rowOff>
    </xdr:to>
    <xdr:sp macro="" textlink="">
      <xdr:nvSpPr>
        <xdr:cNvPr id="10685" name="Line 129"/>
        <xdr:cNvSpPr>
          <a:spLocks noChangeShapeType="1"/>
        </xdr:cNvSpPr>
      </xdr:nvSpPr>
      <xdr:spPr bwMode="auto">
        <a:xfrm>
          <a:off x="7896225" y="59626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200025</xdr:colOff>
      <xdr:row>38</xdr:row>
      <xdr:rowOff>0</xdr:rowOff>
    </xdr:from>
    <xdr:to>
      <xdr:col>13</xdr:col>
      <xdr:colOff>485775</xdr:colOff>
      <xdr:row>38</xdr:row>
      <xdr:rowOff>0</xdr:rowOff>
    </xdr:to>
    <xdr:sp macro="" textlink="">
      <xdr:nvSpPr>
        <xdr:cNvPr id="10686" name="Line 130"/>
        <xdr:cNvSpPr>
          <a:spLocks noChangeShapeType="1"/>
        </xdr:cNvSpPr>
      </xdr:nvSpPr>
      <xdr:spPr bwMode="auto">
        <a:xfrm>
          <a:off x="7896225" y="82486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36</xdr:row>
      <xdr:rowOff>28575</xdr:rowOff>
    </xdr:from>
    <xdr:to>
      <xdr:col>10</xdr:col>
      <xdr:colOff>371475</xdr:colOff>
      <xdr:row>37</xdr:row>
      <xdr:rowOff>0</xdr:rowOff>
    </xdr:to>
    <xdr:sp macro="" textlink="">
      <xdr:nvSpPr>
        <xdr:cNvPr id="1155" name="Text Box 131"/>
        <xdr:cNvSpPr txBox="1">
          <a:spLocks noChangeArrowheads="1"/>
        </xdr:cNvSpPr>
      </xdr:nvSpPr>
      <xdr:spPr bwMode="auto">
        <a:xfrm>
          <a:off x="5562600" y="7943850"/>
          <a:ext cx="2286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e/5</a:t>
          </a:r>
        </a:p>
      </xdr:txBody>
    </xdr:sp>
    <xdr:clientData/>
  </xdr:twoCellAnchor>
  <xdr:twoCellAnchor>
    <xdr:from>
      <xdr:col>13</xdr:col>
      <xdr:colOff>342900</xdr:colOff>
      <xdr:row>29</xdr:row>
      <xdr:rowOff>9525</xdr:rowOff>
    </xdr:from>
    <xdr:to>
      <xdr:col>13</xdr:col>
      <xdr:colOff>571500</xdr:colOff>
      <xdr:row>29</xdr:row>
      <xdr:rowOff>171450</xdr:rowOff>
    </xdr:to>
    <xdr:sp macro="" textlink="">
      <xdr:nvSpPr>
        <xdr:cNvPr id="1156" name="Text Box 132"/>
        <xdr:cNvSpPr txBox="1">
          <a:spLocks noChangeArrowheads="1"/>
        </xdr:cNvSpPr>
      </xdr:nvSpPr>
      <xdr:spPr bwMode="auto">
        <a:xfrm>
          <a:off x="7858125" y="6591300"/>
          <a:ext cx="2286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13</xdr:col>
      <xdr:colOff>333375</xdr:colOff>
      <xdr:row>41</xdr:row>
      <xdr:rowOff>9525</xdr:rowOff>
    </xdr:from>
    <xdr:to>
      <xdr:col>13</xdr:col>
      <xdr:colOff>561975</xdr:colOff>
      <xdr:row>41</xdr:row>
      <xdr:rowOff>171450</xdr:rowOff>
    </xdr:to>
    <xdr:sp macro="" textlink="">
      <xdr:nvSpPr>
        <xdr:cNvPr id="1157" name="Text Box 133"/>
        <xdr:cNvSpPr txBox="1">
          <a:spLocks noChangeArrowheads="1"/>
        </xdr:cNvSpPr>
      </xdr:nvSpPr>
      <xdr:spPr bwMode="auto">
        <a:xfrm>
          <a:off x="7848600" y="8877300"/>
          <a:ext cx="2286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9</xdr:col>
      <xdr:colOff>95250</xdr:colOff>
      <xdr:row>41</xdr:row>
      <xdr:rowOff>104775</xdr:rowOff>
    </xdr:from>
    <xdr:to>
      <xdr:col>9</xdr:col>
      <xdr:colOff>542925</xdr:colOff>
      <xdr:row>41</xdr:row>
      <xdr:rowOff>104775</xdr:rowOff>
    </xdr:to>
    <xdr:sp macro="" textlink="">
      <xdr:nvSpPr>
        <xdr:cNvPr id="10690" name="Line 134"/>
        <xdr:cNvSpPr>
          <a:spLocks noChangeShapeType="1"/>
        </xdr:cNvSpPr>
      </xdr:nvSpPr>
      <xdr:spPr bwMode="auto">
        <a:xfrm>
          <a:off x="5086350" y="8924925"/>
          <a:ext cx="447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0</xdr:colOff>
      <xdr:row>40</xdr:row>
      <xdr:rowOff>104775</xdr:rowOff>
    </xdr:from>
    <xdr:to>
      <xdr:col>9</xdr:col>
      <xdr:colOff>504825</xdr:colOff>
      <xdr:row>41</xdr:row>
      <xdr:rowOff>85725</xdr:rowOff>
    </xdr:to>
    <xdr:sp macro="" textlink="">
      <xdr:nvSpPr>
        <xdr:cNvPr id="1159" name="Text Box 135"/>
        <xdr:cNvSpPr txBox="1">
          <a:spLocks noChangeArrowheads="1"/>
        </xdr:cNvSpPr>
      </xdr:nvSpPr>
      <xdr:spPr bwMode="auto">
        <a:xfrm>
          <a:off x="4810125" y="8782050"/>
          <a:ext cx="504825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11</xdr:col>
      <xdr:colOff>28575</xdr:colOff>
      <xdr:row>45</xdr:row>
      <xdr:rowOff>161925</xdr:rowOff>
    </xdr:from>
    <xdr:to>
      <xdr:col>12</xdr:col>
      <xdr:colOff>133350</xdr:colOff>
      <xdr:row>46</xdr:row>
      <xdr:rowOff>171450</xdr:rowOff>
    </xdr:to>
    <xdr:sp macro="" textlink="">
      <xdr:nvSpPr>
        <xdr:cNvPr id="1160" name="Text Box 136"/>
        <xdr:cNvSpPr txBox="1">
          <a:spLocks noChangeArrowheads="1"/>
        </xdr:cNvSpPr>
      </xdr:nvSpPr>
      <xdr:spPr bwMode="auto">
        <a:xfrm>
          <a:off x="6105525" y="9791700"/>
          <a:ext cx="933450" cy="200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Greek"/>
            </a:rPr>
            <a:t>e=min(b,2h)</a:t>
          </a:r>
        </a:p>
      </xdr:txBody>
    </xdr:sp>
    <xdr:clientData/>
  </xdr:twoCellAnchor>
  <xdr:twoCellAnchor>
    <xdr:from>
      <xdr:col>15</xdr:col>
      <xdr:colOff>0</xdr:colOff>
      <xdr:row>23</xdr:row>
      <xdr:rowOff>9525</xdr:rowOff>
    </xdr:from>
    <xdr:to>
      <xdr:col>18</xdr:col>
      <xdr:colOff>266700</xdr:colOff>
      <xdr:row>39</xdr:row>
      <xdr:rowOff>180975</xdr:rowOff>
    </xdr:to>
    <xdr:sp macro="" textlink="">
      <xdr:nvSpPr>
        <xdr:cNvPr id="10693" name="Rectangle 137"/>
        <xdr:cNvSpPr>
          <a:spLocks noChangeArrowheads="1"/>
        </xdr:cNvSpPr>
      </xdr:nvSpPr>
      <xdr:spPr bwMode="auto">
        <a:xfrm>
          <a:off x="9201150" y="5362575"/>
          <a:ext cx="2085975" cy="32575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14</xdr:col>
      <xdr:colOff>390525</xdr:colOff>
      <xdr:row>23</xdr:row>
      <xdr:rowOff>0</xdr:rowOff>
    </xdr:from>
    <xdr:to>
      <xdr:col>14</xdr:col>
      <xdr:colOff>561975</xdr:colOff>
      <xdr:row>23</xdr:row>
      <xdr:rowOff>161925</xdr:rowOff>
    </xdr:to>
    <xdr:sp macro="" textlink="">
      <xdr:nvSpPr>
        <xdr:cNvPr id="1162" name="Text Box 138"/>
        <xdr:cNvSpPr txBox="1">
          <a:spLocks noChangeArrowheads="1"/>
        </xdr:cNvSpPr>
      </xdr:nvSpPr>
      <xdr:spPr bwMode="auto">
        <a:xfrm>
          <a:off x="8743950" y="5400675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18</xdr:col>
      <xdr:colOff>323850</xdr:colOff>
      <xdr:row>23</xdr:row>
      <xdr:rowOff>47625</xdr:rowOff>
    </xdr:from>
    <xdr:to>
      <xdr:col>18</xdr:col>
      <xdr:colOff>495300</xdr:colOff>
      <xdr:row>23</xdr:row>
      <xdr:rowOff>209550</xdr:rowOff>
    </xdr:to>
    <xdr:sp macro="" textlink="">
      <xdr:nvSpPr>
        <xdr:cNvPr id="1163" name="Text Box 139"/>
        <xdr:cNvSpPr txBox="1">
          <a:spLocks noChangeArrowheads="1"/>
        </xdr:cNvSpPr>
      </xdr:nvSpPr>
      <xdr:spPr bwMode="auto">
        <a:xfrm>
          <a:off x="11163300" y="544830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Β</a:t>
          </a:r>
        </a:p>
      </xdr:txBody>
    </xdr:sp>
    <xdr:clientData/>
  </xdr:twoCellAnchor>
  <xdr:twoCellAnchor>
    <xdr:from>
      <xdr:col>18</xdr:col>
      <xdr:colOff>323850</xdr:colOff>
      <xdr:row>39</xdr:row>
      <xdr:rowOff>47625</xdr:rowOff>
    </xdr:from>
    <xdr:to>
      <xdr:col>18</xdr:col>
      <xdr:colOff>495300</xdr:colOff>
      <xdr:row>40</xdr:row>
      <xdr:rowOff>19050</xdr:rowOff>
    </xdr:to>
    <xdr:sp macro="" textlink="">
      <xdr:nvSpPr>
        <xdr:cNvPr id="1164" name="Text Box 140"/>
        <xdr:cNvSpPr txBox="1">
          <a:spLocks noChangeArrowheads="1"/>
        </xdr:cNvSpPr>
      </xdr:nvSpPr>
      <xdr:spPr bwMode="auto">
        <a:xfrm>
          <a:off x="11163300" y="8534400"/>
          <a:ext cx="1714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Γ</a:t>
          </a:r>
        </a:p>
      </xdr:txBody>
    </xdr:sp>
    <xdr:clientData/>
  </xdr:twoCellAnchor>
  <xdr:twoCellAnchor>
    <xdr:from>
      <xdr:col>14</xdr:col>
      <xdr:colOff>371475</xdr:colOff>
      <xdr:row>39</xdr:row>
      <xdr:rowOff>57150</xdr:rowOff>
    </xdr:from>
    <xdr:to>
      <xdr:col>14</xdr:col>
      <xdr:colOff>542925</xdr:colOff>
      <xdr:row>40</xdr:row>
      <xdr:rowOff>28575</xdr:rowOff>
    </xdr:to>
    <xdr:sp macro="" textlink="">
      <xdr:nvSpPr>
        <xdr:cNvPr id="1165" name="Text Box 141"/>
        <xdr:cNvSpPr txBox="1">
          <a:spLocks noChangeArrowheads="1"/>
        </xdr:cNvSpPr>
      </xdr:nvSpPr>
      <xdr:spPr bwMode="auto">
        <a:xfrm>
          <a:off x="8724900" y="8543925"/>
          <a:ext cx="1714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Δ</a:t>
          </a:r>
        </a:p>
      </xdr:txBody>
    </xdr:sp>
    <xdr:clientData/>
  </xdr:twoCellAnchor>
  <xdr:twoCellAnchor>
    <xdr:from>
      <xdr:col>1</xdr:col>
      <xdr:colOff>323850</xdr:colOff>
      <xdr:row>109</xdr:row>
      <xdr:rowOff>0</xdr:rowOff>
    </xdr:from>
    <xdr:to>
      <xdr:col>2</xdr:col>
      <xdr:colOff>190500</xdr:colOff>
      <xdr:row>109</xdr:row>
      <xdr:rowOff>0</xdr:rowOff>
    </xdr:to>
    <xdr:sp macro="" textlink="">
      <xdr:nvSpPr>
        <xdr:cNvPr id="1166" name="Text Box 142"/>
        <xdr:cNvSpPr txBox="1">
          <a:spLocks noChangeArrowheads="1"/>
        </xdr:cNvSpPr>
      </xdr:nvSpPr>
      <xdr:spPr bwMode="auto">
        <a:xfrm>
          <a:off x="638175" y="241458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2</xdr:col>
      <xdr:colOff>333375</xdr:colOff>
      <xdr:row>109</xdr:row>
      <xdr:rowOff>0</xdr:rowOff>
    </xdr:from>
    <xdr:to>
      <xdr:col>2</xdr:col>
      <xdr:colOff>504825</xdr:colOff>
      <xdr:row>109</xdr:row>
      <xdr:rowOff>0</xdr:rowOff>
    </xdr:to>
    <xdr:sp macro="" textlink="">
      <xdr:nvSpPr>
        <xdr:cNvPr id="1167" name="Text Box 143"/>
        <xdr:cNvSpPr txBox="1">
          <a:spLocks noChangeArrowheads="1"/>
        </xdr:cNvSpPr>
      </xdr:nvSpPr>
      <xdr:spPr bwMode="auto">
        <a:xfrm>
          <a:off x="128587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  <a:p>
          <a:pPr algn="l" rtl="0">
            <a:defRPr sz="1000"/>
          </a:pPr>
          <a:endParaRPr lang="en-US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4</xdr:col>
      <xdr:colOff>200025</xdr:colOff>
      <xdr:row>109</xdr:row>
      <xdr:rowOff>0</xdr:rowOff>
    </xdr:from>
    <xdr:to>
      <xdr:col>4</xdr:col>
      <xdr:colOff>371475</xdr:colOff>
      <xdr:row>109</xdr:row>
      <xdr:rowOff>0</xdr:rowOff>
    </xdr:to>
    <xdr:sp macro="" textlink="">
      <xdr:nvSpPr>
        <xdr:cNvPr id="1168" name="Text Box 144"/>
        <xdr:cNvSpPr txBox="1">
          <a:spLocks noChangeArrowheads="1"/>
        </xdr:cNvSpPr>
      </xdr:nvSpPr>
      <xdr:spPr bwMode="auto">
        <a:xfrm>
          <a:off x="237172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</xdr:txBody>
    </xdr:sp>
    <xdr:clientData/>
  </xdr:twoCellAnchor>
  <xdr:twoCellAnchor>
    <xdr:from>
      <xdr:col>6</xdr:col>
      <xdr:colOff>200025</xdr:colOff>
      <xdr:row>109</xdr:row>
      <xdr:rowOff>0</xdr:rowOff>
    </xdr:from>
    <xdr:to>
      <xdr:col>6</xdr:col>
      <xdr:colOff>200025</xdr:colOff>
      <xdr:row>109</xdr:row>
      <xdr:rowOff>0</xdr:rowOff>
    </xdr:to>
    <xdr:sp macro="" textlink="">
      <xdr:nvSpPr>
        <xdr:cNvPr id="10701" name="Line 145"/>
        <xdr:cNvSpPr>
          <a:spLocks noChangeShapeType="1"/>
        </xdr:cNvSpPr>
      </xdr:nvSpPr>
      <xdr:spPr bwMode="auto">
        <a:xfrm>
          <a:off x="3619500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561975</xdr:colOff>
      <xdr:row>109</xdr:row>
      <xdr:rowOff>0</xdr:rowOff>
    </xdr:from>
    <xdr:to>
      <xdr:col>2</xdr:col>
      <xdr:colOff>561975</xdr:colOff>
      <xdr:row>109</xdr:row>
      <xdr:rowOff>0</xdr:rowOff>
    </xdr:to>
    <xdr:sp macro="" textlink="">
      <xdr:nvSpPr>
        <xdr:cNvPr id="10702" name="Line 146"/>
        <xdr:cNvSpPr>
          <a:spLocks noChangeShapeType="1"/>
        </xdr:cNvSpPr>
      </xdr:nvSpPr>
      <xdr:spPr bwMode="auto">
        <a:xfrm>
          <a:off x="1514475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447675</xdr:colOff>
      <xdr:row>109</xdr:row>
      <xdr:rowOff>0</xdr:rowOff>
    </xdr:from>
    <xdr:to>
      <xdr:col>7</xdr:col>
      <xdr:colOff>85725</xdr:colOff>
      <xdr:row>109</xdr:row>
      <xdr:rowOff>0</xdr:rowOff>
    </xdr:to>
    <xdr:sp macro="" textlink="">
      <xdr:nvSpPr>
        <xdr:cNvPr id="1171" name="Text Box 147"/>
        <xdr:cNvSpPr txBox="1">
          <a:spLocks noChangeArrowheads="1"/>
        </xdr:cNvSpPr>
      </xdr:nvSpPr>
      <xdr:spPr bwMode="auto">
        <a:xfrm>
          <a:off x="378142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6</xdr:col>
      <xdr:colOff>219075</xdr:colOff>
      <xdr:row>109</xdr:row>
      <xdr:rowOff>0</xdr:rowOff>
    </xdr:from>
    <xdr:to>
      <xdr:col>6</xdr:col>
      <xdr:colOff>390525</xdr:colOff>
      <xdr:row>109</xdr:row>
      <xdr:rowOff>0</xdr:rowOff>
    </xdr:to>
    <xdr:sp macro="" textlink="">
      <xdr:nvSpPr>
        <xdr:cNvPr id="1172" name="Text Box 148"/>
        <xdr:cNvSpPr txBox="1">
          <a:spLocks noChangeArrowheads="1"/>
        </xdr:cNvSpPr>
      </xdr:nvSpPr>
      <xdr:spPr bwMode="auto">
        <a:xfrm>
          <a:off x="355282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</a:t>
          </a:r>
        </a:p>
      </xdr:txBody>
    </xdr:sp>
    <xdr:clientData/>
  </xdr:twoCellAnchor>
  <xdr:twoCellAnchor>
    <xdr:from>
      <xdr:col>2</xdr:col>
      <xdr:colOff>561975</xdr:colOff>
      <xdr:row>109</xdr:row>
      <xdr:rowOff>0</xdr:rowOff>
    </xdr:from>
    <xdr:to>
      <xdr:col>2</xdr:col>
      <xdr:colOff>561975</xdr:colOff>
      <xdr:row>109</xdr:row>
      <xdr:rowOff>0</xdr:rowOff>
    </xdr:to>
    <xdr:sp macro="" textlink="">
      <xdr:nvSpPr>
        <xdr:cNvPr id="10705" name="Line 149"/>
        <xdr:cNvSpPr>
          <a:spLocks noChangeShapeType="1"/>
        </xdr:cNvSpPr>
      </xdr:nvSpPr>
      <xdr:spPr bwMode="auto">
        <a:xfrm flipH="1">
          <a:off x="1514475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123825</xdr:colOff>
      <xdr:row>109</xdr:row>
      <xdr:rowOff>0</xdr:rowOff>
    </xdr:from>
    <xdr:to>
      <xdr:col>3</xdr:col>
      <xdr:colOff>123825</xdr:colOff>
      <xdr:row>109</xdr:row>
      <xdr:rowOff>0</xdr:rowOff>
    </xdr:to>
    <xdr:sp macro="" textlink="">
      <xdr:nvSpPr>
        <xdr:cNvPr id="10706" name="Line 150"/>
        <xdr:cNvSpPr>
          <a:spLocks noChangeShapeType="1"/>
        </xdr:cNvSpPr>
      </xdr:nvSpPr>
      <xdr:spPr bwMode="auto">
        <a:xfrm>
          <a:off x="1809750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333375</xdr:colOff>
      <xdr:row>109</xdr:row>
      <xdr:rowOff>0</xdr:rowOff>
    </xdr:from>
    <xdr:to>
      <xdr:col>3</xdr:col>
      <xdr:colOff>333375</xdr:colOff>
      <xdr:row>109</xdr:row>
      <xdr:rowOff>0</xdr:rowOff>
    </xdr:to>
    <xdr:sp macro="" textlink="">
      <xdr:nvSpPr>
        <xdr:cNvPr id="10707" name="Line 151"/>
        <xdr:cNvSpPr>
          <a:spLocks noChangeShapeType="1"/>
        </xdr:cNvSpPr>
      </xdr:nvSpPr>
      <xdr:spPr bwMode="auto">
        <a:xfrm>
          <a:off x="2019300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109</xdr:row>
      <xdr:rowOff>0</xdr:rowOff>
    </xdr:from>
    <xdr:to>
      <xdr:col>5</xdr:col>
      <xdr:colOff>0</xdr:colOff>
      <xdr:row>109</xdr:row>
      <xdr:rowOff>0</xdr:rowOff>
    </xdr:to>
    <xdr:sp macro="" textlink="">
      <xdr:nvSpPr>
        <xdr:cNvPr id="10708" name="Line 152"/>
        <xdr:cNvSpPr>
          <a:spLocks noChangeShapeType="1"/>
        </xdr:cNvSpPr>
      </xdr:nvSpPr>
      <xdr:spPr bwMode="auto">
        <a:xfrm>
          <a:off x="2943225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200025</xdr:colOff>
      <xdr:row>109</xdr:row>
      <xdr:rowOff>0</xdr:rowOff>
    </xdr:from>
    <xdr:to>
      <xdr:col>6</xdr:col>
      <xdr:colOff>200025</xdr:colOff>
      <xdr:row>109</xdr:row>
      <xdr:rowOff>0</xdr:rowOff>
    </xdr:to>
    <xdr:sp macro="" textlink="">
      <xdr:nvSpPr>
        <xdr:cNvPr id="10709" name="Line 153"/>
        <xdr:cNvSpPr>
          <a:spLocks noChangeShapeType="1"/>
        </xdr:cNvSpPr>
      </xdr:nvSpPr>
      <xdr:spPr bwMode="auto">
        <a:xfrm>
          <a:off x="3619500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619125</xdr:colOff>
      <xdr:row>109</xdr:row>
      <xdr:rowOff>0</xdr:rowOff>
    </xdr:from>
    <xdr:to>
      <xdr:col>3</xdr:col>
      <xdr:colOff>57150</xdr:colOff>
      <xdr:row>109</xdr:row>
      <xdr:rowOff>0</xdr:rowOff>
    </xdr:to>
    <xdr:sp macro="" textlink="">
      <xdr:nvSpPr>
        <xdr:cNvPr id="1178" name="Text Box 154"/>
        <xdr:cNvSpPr txBox="1">
          <a:spLocks noChangeArrowheads="1"/>
        </xdr:cNvSpPr>
      </xdr:nvSpPr>
      <xdr:spPr bwMode="auto">
        <a:xfrm>
          <a:off x="157162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3</xdr:col>
      <xdr:colOff>28575</xdr:colOff>
      <xdr:row>109</xdr:row>
      <xdr:rowOff>0</xdr:rowOff>
    </xdr:from>
    <xdr:to>
      <xdr:col>3</xdr:col>
      <xdr:colOff>200025</xdr:colOff>
      <xdr:row>109</xdr:row>
      <xdr:rowOff>0</xdr:rowOff>
    </xdr:to>
    <xdr:sp macro="" textlink="">
      <xdr:nvSpPr>
        <xdr:cNvPr id="1179" name="Text Box 155"/>
        <xdr:cNvSpPr txBox="1">
          <a:spLocks noChangeArrowheads="1"/>
        </xdr:cNvSpPr>
      </xdr:nvSpPr>
      <xdr:spPr bwMode="auto">
        <a:xfrm>
          <a:off x="1714500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3</xdr:col>
      <xdr:colOff>533400</xdr:colOff>
      <xdr:row>109</xdr:row>
      <xdr:rowOff>0</xdr:rowOff>
    </xdr:from>
    <xdr:to>
      <xdr:col>4</xdr:col>
      <xdr:colOff>142875</xdr:colOff>
      <xdr:row>109</xdr:row>
      <xdr:rowOff>0</xdr:rowOff>
    </xdr:to>
    <xdr:sp macro="" textlink="">
      <xdr:nvSpPr>
        <xdr:cNvPr id="1180" name="Text Box 156"/>
        <xdr:cNvSpPr txBox="1">
          <a:spLocks noChangeArrowheads="1"/>
        </xdr:cNvSpPr>
      </xdr:nvSpPr>
      <xdr:spPr bwMode="auto">
        <a:xfrm>
          <a:off x="2171700" y="24145875"/>
          <a:ext cx="142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4</xdr:col>
      <xdr:colOff>400050</xdr:colOff>
      <xdr:row>109</xdr:row>
      <xdr:rowOff>0</xdr:rowOff>
    </xdr:from>
    <xdr:to>
      <xdr:col>5</xdr:col>
      <xdr:colOff>19050</xdr:colOff>
      <xdr:row>109</xdr:row>
      <xdr:rowOff>0</xdr:rowOff>
    </xdr:to>
    <xdr:sp macro="" textlink="">
      <xdr:nvSpPr>
        <xdr:cNvPr id="1181" name="Text Box 157"/>
        <xdr:cNvSpPr txBox="1">
          <a:spLocks noChangeArrowheads="1"/>
        </xdr:cNvSpPr>
      </xdr:nvSpPr>
      <xdr:spPr bwMode="auto">
        <a:xfrm>
          <a:off x="2571750" y="24145875"/>
          <a:ext cx="3048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B*</a:t>
          </a:r>
        </a:p>
      </xdr:txBody>
    </xdr:sp>
    <xdr:clientData/>
  </xdr:twoCellAnchor>
  <xdr:twoCellAnchor>
    <xdr:from>
      <xdr:col>5</xdr:col>
      <xdr:colOff>276225</xdr:colOff>
      <xdr:row>109</xdr:row>
      <xdr:rowOff>0</xdr:rowOff>
    </xdr:from>
    <xdr:to>
      <xdr:col>5</xdr:col>
      <xdr:colOff>447675</xdr:colOff>
      <xdr:row>109</xdr:row>
      <xdr:rowOff>0</xdr:rowOff>
    </xdr:to>
    <xdr:sp macro="" textlink="">
      <xdr:nvSpPr>
        <xdr:cNvPr id="1182" name="Text Box 158"/>
        <xdr:cNvSpPr txBox="1">
          <a:spLocks noChangeArrowheads="1"/>
        </xdr:cNvSpPr>
      </xdr:nvSpPr>
      <xdr:spPr bwMode="auto">
        <a:xfrm>
          <a:off x="313372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C</a:t>
          </a:r>
        </a:p>
      </xdr:txBody>
    </xdr:sp>
    <xdr:clientData/>
  </xdr:twoCellAnchor>
  <xdr:twoCellAnchor>
    <xdr:from>
      <xdr:col>10</xdr:col>
      <xdr:colOff>66675</xdr:colOff>
      <xdr:row>109</xdr:row>
      <xdr:rowOff>0</xdr:rowOff>
    </xdr:from>
    <xdr:to>
      <xdr:col>10</xdr:col>
      <xdr:colOff>238125</xdr:colOff>
      <xdr:row>109</xdr:row>
      <xdr:rowOff>0</xdr:rowOff>
    </xdr:to>
    <xdr:sp macro="" textlink="">
      <xdr:nvSpPr>
        <xdr:cNvPr id="1183" name="Text Box 159"/>
        <xdr:cNvSpPr txBox="1">
          <a:spLocks noChangeArrowheads="1"/>
        </xdr:cNvSpPr>
      </xdr:nvSpPr>
      <xdr:spPr bwMode="auto">
        <a:xfrm>
          <a:off x="5486400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9</xdr:col>
      <xdr:colOff>9525</xdr:colOff>
      <xdr:row>109</xdr:row>
      <xdr:rowOff>0</xdr:rowOff>
    </xdr:from>
    <xdr:to>
      <xdr:col>9</xdr:col>
      <xdr:colOff>514350</xdr:colOff>
      <xdr:row>109</xdr:row>
      <xdr:rowOff>0</xdr:rowOff>
    </xdr:to>
    <xdr:sp macro="" textlink="">
      <xdr:nvSpPr>
        <xdr:cNvPr id="1184" name="Text Box 160"/>
        <xdr:cNvSpPr txBox="1">
          <a:spLocks noChangeArrowheads="1"/>
        </xdr:cNvSpPr>
      </xdr:nvSpPr>
      <xdr:spPr bwMode="auto">
        <a:xfrm>
          <a:off x="4819650" y="241458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11</xdr:col>
      <xdr:colOff>152400</xdr:colOff>
      <xdr:row>109</xdr:row>
      <xdr:rowOff>0</xdr:rowOff>
    </xdr:from>
    <xdr:to>
      <xdr:col>11</xdr:col>
      <xdr:colOff>323850</xdr:colOff>
      <xdr:row>109</xdr:row>
      <xdr:rowOff>0</xdr:rowOff>
    </xdr:to>
    <xdr:sp macro="" textlink="">
      <xdr:nvSpPr>
        <xdr:cNvPr id="1185" name="Text Box 161"/>
        <xdr:cNvSpPr txBox="1">
          <a:spLocks noChangeArrowheads="1"/>
        </xdr:cNvSpPr>
      </xdr:nvSpPr>
      <xdr:spPr bwMode="auto">
        <a:xfrm>
          <a:off x="6229350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12</xdr:col>
      <xdr:colOff>323850</xdr:colOff>
      <xdr:row>109</xdr:row>
      <xdr:rowOff>0</xdr:rowOff>
    </xdr:from>
    <xdr:to>
      <xdr:col>12</xdr:col>
      <xdr:colOff>495300</xdr:colOff>
      <xdr:row>109</xdr:row>
      <xdr:rowOff>0</xdr:rowOff>
    </xdr:to>
    <xdr:sp macro="" textlink="">
      <xdr:nvSpPr>
        <xdr:cNvPr id="1186" name="Text Box 162"/>
        <xdr:cNvSpPr txBox="1">
          <a:spLocks noChangeArrowheads="1"/>
        </xdr:cNvSpPr>
      </xdr:nvSpPr>
      <xdr:spPr bwMode="auto">
        <a:xfrm>
          <a:off x="7229475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C</a:t>
          </a:r>
        </a:p>
      </xdr:txBody>
    </xdr:sp>
    <xdr:clientData/>
  </xdr:twoCellAnchor>
  <xdr:twoCellAnchor>
    <xdr:from>
      <xdr:col>10</xdr:col>
      <xdr:colOff>0</xdr:colOff>
      <xdr:row>109</xdr:row>
      <xdr:rowOff>0</xdr:rowOff>
    </xdr:from>
    <xdr:to>
      <xdr:col>10</xdr:col>
      <xdr:colOff>0</xdr:colOff>
      <xdr:row>109</xdr:row>
      <xdr:rowOff>0</xdr:rowOff>
    </xdr:to>
    <xdr:sp macro="" textlink="">
      <xdr:nvSpPr>
        <xdr:cNvPr id="10719" name="Line 163"/>
        <xdr:cNvSpPr>
          <a:spLocks noChangeShapeType="1"/>
        </xdr:cNvSpPr>
      </xdr:nvSpPr>
      <xdr:spPr bwMode="auto">
        <a:xfrm>
          <a:off x="5600700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9525</xdr:colOff>
      <xdr:row>109</xdr:row>
      <xdr:rowOff>0</xdr:rowOff>
    </xdr:from>
    <xdr:to>
      <xdr:col>12</xdr:col>
      <xdr:colOff>9525</xdr:colOff>
      <xdr:row>109</xdr:row>
      <xdr:rowOff>0</xdr:rowOff>
    </xdr:to>
    <xdr:sp macro="" textlink="">
      <xdr:nvSpPr>
        <xdr:cNvPr id="10720" name="Line 164"/>
        <xdr:cNvSpPr>
          <a:spLocks noChangeShapeType="1"/>
        </xdr:cNvSpPr>
      </xdr:nvSpPr>
      <xdr:spPr bwMode="auto">
        <a:xfrm>
          <a:off x="7096125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619125</xdr:colOff>
      <xdr:row>109</xdr:row>
      <xdr:rowOff>0</xdr:rowOff>
    </xdr:from>
    <xdr:to>
      <xdr:col>11</xdr:col>
      <xdr:colOff>133350</xdr:colOff>
      <xdr:row>109</xdr:row>
      <xdr:rowOff>0</xdr:rowOff>
    </xdr:to>
    <xdr:sp macro="" textlink="">
      <xdr:nvSpPr>
        <xdr:cNvPr id="1189" name="Text Box 165"/>
        <xdr:cNvSpPr txBox="1">
          <a:spLocks noChangeArrowheads="1"/>
        </xdr:cNvSpPr>
      </xdr:nvSpPr>
      <xdr:spPr bwMode="auto">
        <a:xfrm>
          <a:off x="6038850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</a:t>
          </a:r>
        </a:p>
      </xdr:txBody>
    </xdr:sp>
    <xdr:clientData/>
  </xdr:twoCellAnchor>
  <xdr:twoCellAnchor>
    <xdr:from>
      <xdr:col>10</xdr:col>
      <xdr:colOff>38100</xdr:colOff>
      <xdr:row>109</xdr:row>
      <xdr:rowOff>0</xdr:rowOff>
    </xdr:from>
    <xdr:to>
      <xdr:col>10</xdr:col>
      <xdr:colOff>266700</xdr:colOff>
      <xdr:row>109</xdr:row>
      <xdr:rowOff>0</xdr:rowOff>
    </xdr:to>
    <xdr:sp macro="" textlink="">
      <xdr:nvSpPr>
        <xdr:cNvPr id="1190" name="Text Box 166"/>
        <xdr:cNvSpPr txBox="1">
          <a:spLocks noChangeArrowheads="1"/>
        </xdr:cNvSpPr>
      </xdr:nvSpPr>
      <xdr:spPr bwMode="auto">
        <a:xfrm>
          <a:off x="5457825" y="24145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e/5</a:t>
          </a:r>
        </a:p>
      </xdr:txBody>
    </xdr:sp>
    <xdr:clientData/>
  </xdr:twoCellAnchor>
  <xdr:twoCellAnchor>
    <xdr:from>
      <xdr:col>10</xdr:col>
      <xdr:colOff>0</xdr:colOff>
      <xdr:row>109</xdr:row>
      <xdr:rowOff>0</xdr:rowOff>
    </xdr:from>
    <xdr:to>
      <xdr:col>11</xdr:col>
      <xdr:colOff>276225</xdr:colOff>
      <xdr:row>109</xdr:row>
      <xdr:rowOff>0</xdr:rowOff>
    </xdr:to>
    <xdr:sp macro="" textlink="">
      <xdr:nvSpPr>
        <xdr:cNvPr id="1191" name="Text Box 167"/>
        <xdr:cNvSpPr txBox="1">
          <a:spLocks noChangeArrowheads="1"/>
        </xdr:cNvSpPr>
      </xdr:nvSpPr>
      <xdr:spPr bwMode="auto">
        <a:xfrm>
          <a:off x="5419725" y="24145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u="sng" strike="noStrike">
              <a:solidFill>
                <a:srgbClr val="000000"/>
              </a:solidFill>
              <a:latin typeface="Arial Greek"/>
            </a:rPr>
            <a:t>Περίπτωση </a:t>
          </a:r>
          <a:r>
            <a:rPr lang="en-US" sz="1000" b="0" i="0" u="sng" strike="noStrike">
              <a:solidFill>
                <a:srgbClr val="000000"/>
              </a:solidFill>
              <a:latin typeface="Arial Greek"/>
            </a:rPr>
            <a:t>d&gt;e</a:t>
          </a:r>
        </a:p>
      </xdr:txBody>
    </xdr:sp>
    <xdr:clientData/>
  </xdr:twoCellAnchor>
  <xdr:twoCellAnchor>
    <xdr:from>
      <xdr:col>11</xdr:col>
      <xdr:colOff>123825</xdr:colOff>
      <xdr:row>109</xdr:row>
      <xdr:rowOff>0</xdr:rowOff>
    </xdr:from>
    <xdr:to>
      <xdr:col>12</xdr:col>
      <xdr:colOff>228600</xdr:colOff>
      <xdr:row>109</xdr:row>
      <xdr:rowOff>0</xdr:rowOff>
    </xdr:to>
    <xdr:sp macro="" textlink="">
      <xdr:nvSpPr>
        <xdr:cNvPr id="1192" name="Text Box 168"/>
        <xdr:cNvSpPr txBox="1">
          <a:spLocks noChangeArrowheads="1"/>
        </xdr:cNvSpPr>
      </xdr:nvSpPr>
      <xdr:spPr bwMode="auto">
        <a:xfrm>
          <a:off x="6200775" y="24145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1" i="0" strike="noStrike">
              <a:solidFill>
                <a:srgbClr val="000000"/>
              </a:solidFill>
              <a:latin typeface="Arial Greek"/>
            </a:rPr>
            <a:t>ΠΛΑΓΙΑ ΟΨΗ</a:t>
          </a:r>
        </a:p>
      </xdr:txBody>
    </xdr:sp>
    <xdr:clientData/>
  </xdr:twoCellAnchor>
  <xdr:twoCellAnchor>
    <xdr:from>
      <xdr:col>3</xdr:col>
      <xdr:colOff>495300</xdr:colOff>
      <xdr:row>109</xdr:row>
      <xdr:rowOff>0</xdr:rowOff>
    </xdr:from>
    <xdr:to>
      <xdr:col>5</xdr:col>
      <xdr:colOff>9525</xdr:colOff>
      <xdr:row>109</xdr:row>
      <xdr:rowOff>0</xdr:rowOff>
    </xdr:to>
    <xdr:sp macro="" textlink="">
      <xdr:nvSpPr>
        <xdr:cNvPr id="1193" name="Text Box 169"/>
        <xdr:cNvSpPr txBox="1">
          <a:spLocks noChangeArrowheads="1"/>
        </xdr:cNvSpPr>
      </xdr:nvSpPr>
      <xdr:spPr bwMode="auto">
        <a:xfrm>
          <a:off x="2171700" y="24145875"/>
          <a:ext cx="6953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1" i="0" strike="noStrike">
              <a:solidFill>
                <a:srgbClr val="000000"/>
              </a:solidFill>
              <a:latin typeface="Arial Greek"/>
            </a:rPr>
            <a:t>ΚΑΤΟΨΗ</a:t>
          </a:r>
        </a:p>
      </xdr:txBody>
    </xdr:sp>
    <xdr:clientData/>
  </xdr:twoCellAnchor>
  <xdr:twoCellAnchor>
    <xdr:from>
      <xdr:col>10</xdr:col>
      <xdr:colOff>0</xdr:colOff>
      <xdr:row>109</xdr:row>
      <xdr:rowOff>0</xdr:rowOff>
    </xdr:from>
    <xdr:to>
      <xdr:col>11</xdr:col>
      <xdr:colOff>276225</xdr:colOff>
      <xdr:row>109</xdr:row>
      <xdr:rowOff>0</xdr:rowOff>
    </xdr:to>
    <xdr:sp macro="" textlink="">
      <xdr:nvSpPr>
        <xdr:cNvPr id="1194" name="Text Box 170"/>
        <xdr:cNvSpPr txBox="1">
          <a:spLocks noChangeArrowheads="1"/>
        </xdr:cNvSpPr>
      </xdr:nvSpPr>
      <xdr:spPr bwMode="auto">
        <a:xfrm>
          <a:off x="5419725" y="24145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u="sng" strike="noStrike">
              <a:solidFill>
                <a:srgbClr val="000000"/>
              </a:solidFill>
              <a:latin typeface="Arial Greek"/>
            </a:rPr>
            <a:t>Περίπτωση </a:t>
          </a:r>
          <a:r>
            <a:rPr lang="en-US" sz="1000" b="0" i="0" u="sng" strike="noStrike">
              <a:solidFill>
                <a:srgbClr val="000000"/>
              </a:solidFill>
              <a:latin typeface="Arial Greek"/>
            </a:rPr>
            <a:t>d&lt;e</a:t>
          </a:r>
        </a:p>
      </xdr:txBody>
    </xdr:sp>
    <xdr:clientData/>
  </xdr:twoCellAnchor>
  <xdr:twoCellAnchor>
    <xdr:from>
      <xdr:col>10</xdr:col>
      <xdr:colOff>200025</xdr:colOff>
      <xdr:row>109</xdr:row>
      <xdr:rowOff>0</xdr:rowOff>
    </xdr:from>
    <xdr:to>
      <xdr:col>10</xdr:col>
      <xdr:colOff>371475</xdr:colOff>
      <xdr:row>109</xdr:row>
      <xdr:rowOff>0</xdr:rowOff>
    </xdr:to>
    <xdr:sp macro="" textlink="">
      <xdr:nvSpPr>
        <xdr:cNvPr id="1195" name="Text Box 171"/>
        <xdr:cNvSpPr txBox="1">
          <a:spLocks noChangeArrowheads="1"/>
        </xdr:cNvSpPr>
      </xdr:nvSpPr>
      <xdr:spPr bwMode="auto">
        <a:xfrm>
          <a:off x="5619750" y="24145875"/>
          <a:ext cx="171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A</a:t>
          </a:r>
        </a:p>
      </xdr:txBody>
    </xdr:sp>
    <xdr:clientData/>
  </xdr:twoCellAnchor>
  <xdr:twoCellAnchor>
    <xdr:from>
      <xdr:col>11</xdr:col>
      <xdr:colOff>638175</xdr:colOff>
      <xdr:row>109</xdr:row>
      <xdr:rowOff>0</xdr:rowOff>
    </xdr:from>
    <xdr:to>
      <xdr:col>12</xdr:col>
      <xdr:colOff>28575</xdr:colOff>
      <xdr:row>109</xdr:row>
      <xdr:rowOff>0</xdr:rowOff>
    </xdr:to>
    <xdr:sp macro="" textlink="">
      <xdr:nvSpPr>
        <xdr:cNvPr id="1196" name="Text Box 172"/>
        <xdr:cNvSpPr txBox="1">
          <a:spLocks noChangeArrowheads="1"/>
        </xdr:cNvSpPr>
      </xdr:nvSpPr>
      <xdr:spPr bwMode="auto">
        <a:xfrm>
          <a:off x="6715125" y="24145875"/>
          <a:ext cx="219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B*</a:t>
          </a:r>
        </a:p>
      </xdr:txBody>
    </xdr:sp>
    <xdr:clientData/>
  </xdr:twoCellAnchor>
  <xdr:twoCellAnchor>
    <xdr:from>
      <xdr:col>10</xdr:col>
      <xdr:colOff>0</xdr:colOff>
      <xdr:row>109</xdr:row>
      <xdr:rowOff>0</xdr:rowOff>
    </xdr:from>
    <xdr:to>
      <xdr:col>10</xdr:col>
      <xdr:colOff>0</xdr:colOff>
      <xdr:row>109</xdr:row>
      <xdr:rowOff>0</xdr:rowOff>
    </xdr:to>
    <xdr:sp macro="" textlink="">
      <xdr:nvSpPr>
        <xdr:cNvPr id="10729" name="Line 173"/>
        <xdr:cNvSpPr>
          <a:spLocks noChangeShapeType="1"/>
        </xdr:cNvSpPr>
      </xdr:nvSpPr>
      <xdr:spPr bwMode="auto">
        <a:xfrm>
          <a:off x="5600700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561975</xdr:colOff>
      <xdr:row>109</xdr:row>
      <xdr:rowOff>0</xdr:rowOff>
    </xdr:from>
    <xdr:to>
      <xdr:col>10</xdr:col>
      <xdr:colOff>561975</xdr:colOff>
      <xdr:row>109</xdr:row>
      <xdr:rowOff>0</xdr:rowOff>
    </xdr:to>
    <xdr:sp macro="" textlink="">
      <xdr:nvSpPr>
        <xdr:cNvPr id="10730" name="Line 174"/>
        <xdr:cNvSpPr>
          <a:spLocks noChangeShapeType="1"/>
        </xdr:cNvSpPr>
      </xdr:nvSpPr>
      <xdr:spPr bwMode="auto">
        <a:xfrm>
          <a:off x="6162675" y="23888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142875</xdr:colOff>
      <xdr:row>109</xdr:row>
      <xdr:rowOff>0</xdr:rowOff>
    </xdr:from>
    <xdr:to>
      <xdr:col>10</xdr:col>
      <xdr:colOff>371475</xdr:colOff>
      <xdr:row>109</xdr:row>
      <xdr:rowOff>0</xdr:rowOff>
    </xdr:to>
    <xdr:sp macro="" textlink="">
      <xdr:nvSpPr>
        <xdr:cNvPr id="1199" name="Text Box 175"/>
        <xdr:cNvSpPr txBox="1">
          <a:spLocks noChangeArrowheads="1"/>
        </xdr:cNvSpPr>
      </xdr:nvSpPr>
      <xdr:spPr bwMode="auto">
        <a:xfrm>
          <a:off x="5562600" y="24145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e/5</a:t>
          </a:r>
        </a:p>
      </xdr:txBody>
    </xdr:sp>
    <xdr:clientData/>
  </xdr:twoCellAnchor>
  <xdr:twoCellAnchor>
    <xdr:from>
      <xdr:col>13</xdr:col>
      <xdr:colOff>342900</xdr:colOff>
      <xdr:row>109</xdr:row>
      <xdr:rowOff>0</xdr:rowOff>
    </xdr:from>
    <xdr:to>
      <xdr:col>13</xdr:col>
      <xdr:colOff>571500</xdr:colOff>
      <xdr:row>109</xdr:row>
      <xdr:rowOff>0</xdr:rowOff>
    </xdr:to>
    <xdr:sp macro="" textlink="">
      <xdr:nvSpPr>
        <xdr:cNvPr id="1200" name="Text Box 176"/>
        <xdr:cNvSpPr txBox="1">
          <a:spLocks noChangeArrowheads="1"/>
        </xdr:cNvSpPr>
      </xdr:nvSpPr>
      <xdr:spPr bwMode="auto">
        <a:xfrm>
          <a:off x="7858125" y="24145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13</xdr:col>
      <xdr:colOff>333375</xdr:colOff>
      <xdr:row>109</xdr:row>
      <xdr:rowOff>0</xdr:rowOff>
    </xdr:from>
    <xdr:to>
      <xdr:col>13</xdr:col>
      <xdr:colOff>561975</xdr:colOff>
      <xdr:row>109</xdr:row>
      <xdr:rowOff>0</xdr:rowOff>
    </xdr:to>
    <xdr:sp macro="" textlink="">
      <xdr:nvSpPr>
        <xdr:cNvPr id="1201" name="Text Box 177"/>
        <xdr:cNvSpPr txBox="1">
          <a:spLocks noChangeArrowheads="1"/>
        </xdr:cNvSpPr>
      </xdr:nvSpPr>
      <xdr:spPr bwMode="auto">
        <a:xfrm>
          <a:off x="7848600" y="24145875"/>
          <a:ext cx="2286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9</xdr:col>
      <xdr:colOff>0</xdr:colOff>
      <xdr:row>109</xdr:row>
      <xdr:rowOff>0</xdr:rowOff>
    </xdr:from>
    <xdr:to>
      <xdr:col>9</xdr:col>
      <xdr:colOff>504825</xdr:colOff>
      <xdr:row>109</xdr:row>
      <xdr:rowOff>0</xdr:rowOff>
    </xdr:to>
    <xdr:sp macro="" textlink="">
      <xdr:nvSpPr>
        <xdr:cNvPr id="1202" name="Text Box 178"/>
        <xdr:cNvSpPr txBox="1">
          <a:spLocks noChangeArrowheads="1"/>
        </xdr:cNvSpPr>
      </xdr:nvSpPr>
      <xdr:spPr bwMode="auto">
        <a:xfrm>
          <a:off x="4810125" y="24145875"/>
          <a:ext cx="5048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  <a:p>
          <a:pPr algn="l" rtl="0">
            <a:defRPr sz="1000"/>
          </a:pPr>
          <a:endParaRPr lang="el-GR" sz="1000" b="0" i="0" strike="noStrike">
            <a:solidFill>
              <a:srgbClr val="000000"/>
            </a:solidFill>
            <a:latin typeface="Arial Greek"/>
          </a:endParaRPr>
        </a:p>
      </xdr:txBody>
    </xdr:sp>
    <xdr:clientData/>
  </xdr:twoCellAnchor>
  <xdr:twoCellAnchor>
    <xdr:from>
      <xdr:col>11</xdr:col>
      <xdr:colOff>28575</xdr:colOff>
      <xdr:row>109</xdr:row>
      <xdr:rowOff>0</xdr:rowOff>
    </xdr:from>
    <xdr:to>
      <xdr:col>12</xdr:col>
      <xdr:colOff>133350</xdr:colOff>
      <xdr:row>109</xdr:row>
      <xdr:rowOff>0</xdr:rowOff>
    </xdr:to>
    <xdr:sp macro="" textlink="">
      <xdr:nvSpPr>
        <xdr:cNvPr id="1203" name="Text Box 179"/>
        <xdr:cNvSpPr txBox="1">
          <a:spLocks noChangeArrowheads="1"/>
        </xdr:cNvSpPr>
      </xdr:nvSpPr>
      <xdr:spPr bwMode="auto">
        <a:xfrm>
          <a:off x="6105525" y="24145875"/>
          <a:ext cx="9334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1" i="0" strike="noStrike">
              <a:solidFill>
                <a:srgbClr val="000000"/>
              </a:solidFill>
              <a:latin typeface="Arial Greek"/>
            </a:rPr>
            <a:t>e=min(b,2h)</a:t>
          </a:r>
        </a:p>
      </xdr:txBody>
    </xdr:sp>
    <xdr:clientData/>
  </xdr:twoCellAnchor>
  <xdr:twoCellAnchor>
    <xdr:from>
      <xdr:col>12</xdr:col>
      <xdr:colOff>209550</xdr:colOff>
      <xdr:row>64</xdr:row>
      <xdr:rowOff>57150</xdr:rowOff>
    </xdr:from>
    <xdr:to>
      <xdr:col>12</xdr:col>
      <xdr:colOff>285750</xdr:colOff>
      <xdr:row>67</xdr:row>
      <xdr:rowOff>133350</xdr:rowOff>
    </xdr:to>
    <xdr:sp macro="" textlink="">
      <xdr:nvSpPr>
        <xdr:cNvPr id="10736" name="AutoShape 188"/>
        <xdr:cNvSpPr>
          <a:spLocks/>
        </xdr:cNvSpPr>
      </xdr:nvSpPr>
      <xdr:spPr bwMode="auto">
        <a:xfrm>
          <a:off x="7296150" y="13763625"/>
          <a:ext cx="76200" cy="762000"/>
        </a:xfrm>
        <a:prstGeom prst="rightBrace">
          <a:avLst>
            <a:gd name="adj1" fmla="val 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209550</xdr:colOff>
      <xdr:row>95</xdr:row>
      <xdr:rowOff>57150</xdr:rowOff>
    </xdr:from>
    <xdr:to>
      <xdr:col>12</xdr:col>
      <xdr:colOff>285750</xdr:colOff>
      <xdr:row>98</xdr:row>
      <xdr:rowOff>133350</xdr:rowOff>
    </xdr:to>
    <xdr:sp macro="" textlink="">
      <xdr:nvSpPr>
        <xdr:cNvPr id="10737" name="AutoShape 189"/>
        <xdr:cNvSpPr>
          <a:spLocks/>
        </xdr:cNvSpPr>
      </xdr:nvSpPr>
      <xdr:spPr bwMode="auto">
        <a:xfrm>
          <a:off x="7296150" y="20745450"/>
          <a:ext cx="76200" cy="762000"/>
        </a:xfrm>
        <a:prstGeom prst="rightBrace">
          <a:avLst>
            <a:gd name="adj1" fmla="val 833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238125</xdr:colOff>
      <xdr:row>28</xdr:row>
      <xdr:rowOff>0</xdr:rowOff>
    </xdr:from>
    <xdr:to>
      <xdr:col>6</xdr:col>
      <xdr:colOff>342900</xdr:colOff>
      <xdr:row>28</xdr:row>
      <xdr:rowOff>0</xdr:rowOff>
    </xdr:to>
    <xdr:sp macro="" textlink="">
      <xdr:nvSpPr>
        <xdr:cNvPr id="8889" name="Line 1"/>
        <xdr:cNvSpPr>
          <a:spLocks noChangeShapeType="1"/>
        </xdr:cNvSpPr>
      </xdr:nvSpPr>
      <xdr:spPr bwMode="auto">
        <a:xfrm flipV="1">
          <a:off x="1076325" y="6191250"/>
          <a:ext cx="253365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24</xdr:row>
      <xdr:rowOff>0</xdr:rowOff>
    </xdr:from>
    <xdr:to>
      <xdr:col>3</xdr:col>
      <xdr:colOff>0</xdr:colOff>
      <xdr:row>28</xdr:row>
      <xdr:rowOff>0</xdr:rowOff>
    </xdr:to>
    <xdr:sp macro="" textlink="">
      <xdr:nvSpPr>
        <xdr:cNvPr id="8890" name="Line 2"/>
        <xdr:cNvSpPr>
          <a:spLocks noChangeShapeType="1"/>
        </xdr:cNvSpPr>
      </xdr:nvSpPr>
      <xdr:spPr bwMode="auto">
        <a:xfrm flipV="1">
          <a:off x="1590675" y="5429250"/>
          <a:ext cx="0" cy="7620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24</xdr:row>
      <xdr:rowOff>0</xdr:rowOff>
    </xdr:from>
    <xdr:to>
      <xdr:col>6</xdr:col>
      <xdr:colOff>0</xdr:colOff>
      <xdr:row>28</xdr:row>
      <xdr:rowOff>0</xdr:rowOff>
    </xdr:to>
    <xdr:sp macro="" textlink="">
      <xdr:nvSpPr>
        <xdr:cNvPr id="8891" name="Line 3"/>
        <xdr:cNvSpPr>
          <a:spLocks noChangeShapeType="1"/>
        </xdr:cNvSpPr>
      </xdr:nvSpPr>
      <xdr:spPr bwMode="auto">
        <a:xfrm flipV="1">
          <a:off x="3267075" y="5429250"/>
          <a:ext cx="0" cy="76200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22</xdr:row>
      <xdr:rowOff>180975</xdr:rowOff>
    </xdr:from>
    <xdr:to>
      <xdr:col>4</xdr:col>
      <xdr:colOff>285750</xdr:colOff>
      <xdr:row>24</xdr:row>
      <xdr:rowOff>0</xdr:rowOff>
    </xdr:to>
    <xdr:sp macro="" textlink="">
      <xdr:nvSpPr>
        <xdr:cNvPr id="8892" name="Line 4"/>
        <xdr:cNvSpPr>
          <a:spLocks noChangeShapeType="1"/>
        </xdr:cNvSpPr>
      </xdr:nvSpPr>
      <xdr:spPr bwMode="auto">
        <a:xfrm flipV="1">
          <a:off x="1590675" y="5229225"/>
          <a:ext cx="847725" cy="2000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285750</xdr:colOff>
      <xdr:row>22</xdr:row>
      <xdr:rowOff>180975</xdr:rowOff>
    </xdr:from>
    <xdr:to>
      <xdr:col>6</xdr:col>
      <xdr:colOff>0</xdr:colOff>
      <xdr:row>24</xdr:row>
      <xdr:rowOff>0</xdr:rowOff>
    </xdr:to>
    <xdr:sp macro="" textlink="">
      <xdr:nvSpPr>
        <xdr:cNvPr id="8893" name="Line 5"/>
        <xdr:cNvSpPr>
          <a:spLocks noChangeShapeType="1"/>
        </xdr:cNvSpPr>
      </xdr:nvSpPr>
      <xdr:spPr bwMode="auto">
        <a:xfrm>
          <a:off x="2438400" y="5229225"/>
          <a:ext cx="828675" cy="200025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</xdr:colOff>
      <xdr:row>23</xdr:row>
      <xdr:rowOff>0</xdr:rowOff>
    </xdr:from>
    <xdr:to>
      <xdr:col>4</xdr:col>
      <xdr:colOff>0</xdr:colOff>
      <xdr:row>23</xdr:row>
      <xdr:rowOff>0</xdr:rowOff>
    </xdr:to>
    <xdr:sp macro="" textlink="">
      <xdr:nvSpPr>
        <xdr:cNvPr id="8894" name="Line 6"/>
        <xdr:cNvSpPr>
          <a:spLocks noChangeShapeType="1"/>
        </xdr:cNvSpPr>
      </xdr:nvSpPr>
      <xdr:spPr bwMode="auto">
        <a:xfrm>
          <a:off x="1619250" y="523875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0</xdr:colOff>
      <xdr:row>23</xdr:row>
      <xdr:rowOff>0</xdr:rowOff>
    </xdr:from>
    <xdr:to>
      <xdr:col>5</xdr:col>
      <xdr:colOff>504825</xdr:colOff>
      <xdr:row>23</xdr:row>
      <xdr:rowOff>0</xdr:rowOff>
    </xdr:to>
    <xdr:sp macro="" textlink="">
      <xdr:nvSpPr>
        <xdr:cNvPr id="8895" name="Line 7"/>
        <xdr:cNvSpPr>
          <a:spLocks noChangeShapeType="1"/>
        </xdr:cNvSpPr>
      </xdr:nvSpPr>
      <xdr:spPr bwMode="auto">
        <a:xfrm>
          <a:off x="2724150" y="5238750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228600</xdr:colOff>
      <xdr:row>23</xdr:row>
      <xdr:rowOff>0</xdr:rowOff>
    </xdr:from>
    <xdr:to>
      <xdr:col>5</xdr:col>
      <xdr:colOff>276225</xdr:colOff>
      <xdr:row>23</xdr:row>
      <xdr:rowOff>114300</xdr:rowOff>
    </xdr:to>
    <xdr:sp macro="" textlink="">
      <xdr:nvSpPr>
        <xdr:cNvPr id="8896" name="Arc 10"/>
        <xdr:cNvSpPr>
          <a:spLocks/>
        </xdr:cNvSpPr>
      </xdr:nvSpPr>
      <xdr:spPr bwMode="auto">
        <a:xfrm flipV="1">
          <a:off x="2952750" y="5238750"/>
          <a:ext cx="47625" cy="114300"/>
        </a:xfrm>
        <a:custGeom>
          <a:avLst/>
          <a:gdLst>
            <a:gd name="T0" fmla="*/ 0 w 26961"/>
            <a:gd name="T1" fmla="*/ 18928 h 21600"/>
            <a:gd name="T2" fmla="*/ 84127 w 26961"/>
            <a:gd name="T3" fmla="*/ 604837 h 21600"/>
            <a:gd name="T4" fmla="*/ 16728 w 26961"/>
            <a:gd name="T5" fmla="*/ 604837 h 21600"/>
            <a:gd name="T6" fmla="*/ 0 60000 65536"/>
            <a:gd name="T7" fmla="*/ 0 60000 65536"/>
            <a:gd name="T8" fmla="*/ 0 60000 65536"/>
            <a:gd name="T9" fmla="*/ 0 w 26961"/>
            <a:gd name="T10" fmla="*/ 0 h 21600"/>
            <a:gd name="T11" fmla="*/ 26961 w 26961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6961" h="21600" fill="none" extrusionOk="0">
              <a:moveTo>
                <a:pt x="-1" y="675"/>
              </a:moveTo>
              <a:cubicBezTo>
                <a:pt x="1751" y="227"/>
                <a:pt x="3552" y="-1"/>
                <a:pt x="5361" y="0"/>
              </a:cubicBezTo>
              <a:cubicBezTo>
                <a:pt x="17290" y="0"/>
                <a:pt x="26961" y="9670"/>
                <a:pt x="26961" y="21600"/>
              </a:cubicBezTo>
            </a:path>
            <a:path w="26961" h="21600" stroke="0" extrusionOk="0">
              <a:moveTo>
                <a:pt x="-1" y="675"/>
              </a:moveTo>
              <a:cubicBezTo>
                <a:pt x="1751" y="227"/>
                <a:pt x="3552" y="-1"/>
                <a:pt x="5361" y="0"/>
              </a:cubicBezTo>
              <a:cubicBezTo>
                <a:pt x="17290" y="0"/>
                <a:pt x="26961" y="9670"/>
                <a:pt x="26961" y="21600"/>
              </a:cubicBezTo>
              <a:lnTo>
                <a:pt x="5361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276225</xdr:colOff>
      <xdr:row>23</xdr:row>
      <xdr:rowOff>0</xdr:rowOff>
    </xdr:from>
    <xdr:to>
      <xdr:col>3</xdr:col>
      <xdr:colOff>314325</xdr:colOff>
      <xdr:row>23</xdr:row>
      <xdr:rowOff>114300</xdr:rowOff>
    </xdr:to>
    <xdr:sp macro="" textlink="">
      <xdr:nvSpPr>
        <xdr:cNvPr id="8897" name="Arc 11"/>
        <xdr:cNvSpPr>
          <a:spLocks/>
        </xdr:cNvSpPr>
      </xdr:nvSpPr>
      <xdr:spPr bwMode="auto">
        <a:xfrm flipH="1" flipV="1">
          <a:off x="1866900" y="5238750"/>
          <a:ext cx="38100" cy="114300"/>
        </a:xfrm>
        <a:custGeom>
          <a:avLst/>
          <a:gdLst>
            <a:gd name="T0" fmla="*/ 0 w 21600"/>
            <a:gd name="T1" fmla="*/ 0 h 21600"/>
            <a:gd name="T2" fmla="*/ 67204 w 21600"/>
            <a:gd name="T3" fmla="*/ 604837 h 21600"/>
            <a:gd name="T4" fmla="*/ 0 w 21600"/>
            <a:gd name="T5" fmla="*/ 604837 h 21600"/>
            <a:gd name="T6" fmla="*/ 0 60000 65536"/>
            <a:gd name="T7" fmla="*/ 0 60000 65536"/>
            <a:gd name="T8" fmla="*/ 0 60000 65536"/>
            <a:gd name="T9" fmla="*/ 0 w 21600"/>
            <a:gd name="T10" fmla="*/ 0 h 21600"/>
            <a:gd name="T11" fmla="*/ 21600 w 21600"/>
            <a:gd name="T12" fmla="*/ 21600 h 21600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21600" h="21600" fill="none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</a:path>
            <a:path w="21600" h="21600" stroke="0" extrusionOk="0">
              <a:moveTo>
                <a:pt x="-1" y="0"/>
              </a:moveTo>
              <a:cubicBezTo>
                <a:pt x="11929" y="0"/>
                <a:pt x="21600" y="9670"/>
                <a:pt x="21600" y="21600"/>
              </a:cubicBezTo>
              <a:lnTo>
                <a:pt x="0" y="21600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247650</xdr:colOff>
      <xdr:row>22</xdr:row>
      <xdr:rowOff>0</xdr:rowOff>
    </xdr:from>
    <xdr:to>
      <xdr:col>3</xdr:col>
      <xdr:colOff>0</xdr:colOff>
      <xdr:row>22</xdr:row>
      <xdr:rowOff>0</xdr:rowOff>
    </xdr:to>
    <xdr:sp macro="" textlink="">
      <xdr:nvSpPr>
        <xdr:cNvPr id="8898" name="Line 13"/>
        <xdr:cNvSpPr>
          <a:spLocks noChangeShapeType="1"/>
        </xdr:cNvSpPr>
      </xdr:nvSpPr>
      <xdr:spPr bwMode="auto">
        <a:xfrm>
          <a:off x="1085850" y="5048250"/>
          <a:ext cx="5048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152400</xdr:colOff>
      <xdr:row>21</xdr:row>
      <xdr:rowOff>28575</xdr:rowOff>
    </xdr:from>
    <xdr:to>
      <xdr:col>2</xdr:col>
      <xdr:colOff>628650</xdr:colOff>
      <xdr:row>22</xdr:row>
      <xdr:rowOff>0</xdr:rowOff>
    </xdr:to>
    <xdr:sp macro="" textlink="">
      <xdr:nvSpPr>
        <xdr:cNvPr id="2062" name="Text Box 14"/>
        <xdr:cNvSpPr txBox="1">
          <a:spLocks noChangeArrowheads="1"/>
        </xdr:cNvSpPr>
      </xdr:nvSpPr>
      <xdr:spPr bwMode="auto">
        <a:xfrm>
          <a:off x="990600" y="4886325"/>
          <a:ext cx="4762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</xdr:txBody>
    </xdr:sp>
    <xdr:clientData/>
  </xdr:twoCellAnchor>
  <xdr:twoCellAnchor>
    <xdr:from>
      <xdr:col>2</xdr:col>
      <xdr:colOff>723900</xdr:colOff>
      <xdr:row>20</xdr:row>
      <xdr:rowOff>133350</xdr:rowOff>
    </xdr:from>
    <xdr:to>
      <xdr:col>5</xdr:col>
      <xdr:colOff>47625</xdr:colOff>
      <xdr:row>21</xdr:row>
      <xdr:rowOff>104775</xdr:rowOff>
    </xdr:to>
    <xdr:sp macro="" textlink="">
      <xdr:nvSpPr>
        <xdr:cNvPr id="2063" name="Text Box 15"/>
        <xdr:cNvSpPr txBox="1">
          <a:spLocks noChangeArrowheads="1"/>
        </xdr:cNvSpPr>
      </xdr:nvSpPr>
      <xdr:spPr bwMode="auto">
        <a:xfrm>
          <a:off x="1562100" y="4800600"/>
          <a:ext cx="12096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Προσήνεμη πλευρά</a:t>
          </a:r>
        </a:p>
      </xdr:txBody>
    </xdr:sp>
    <xdr:clientData/>
  </xdr:twoCellAnchor>
  <xdr:twoCellAnchor>
    <xdr:from>
      <xdr:col>3</xdr:col>
      <xdr:colOff>485775</xdr:colOff>
      <xdr:row>21</xdr:row>
      <xdr:rowOff>85725</xdr:rowOff>
    </xdr:from>
    <xdr:to>
      <xdr:col>4</xdr:col>
      <xdr:colOff>47625</xdr:colOff>
      <xdr:row>23</xdr:row>
      <xdr:rowOff>19050</xdr:rowOff>
    </xdr:to>
    <xdr:sp macro="" textlink="">
      <xdr:nvSpPr>
        <xdr:cNvPr id="8901" name="Line 16"/>
        <xdr:cNvSpPr>
          <a:spLocks noChangeShapeType="1"/>
        </xdr:cNvSpPr>
      </xdr:nvSpPr>
      <xdr:spPr bwMode="auto">
        <a:xfrm>
          <a:off x="2076450" y="4943475"/>
          <a:ext cx="12382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276225</xdr:colOff>
      <xdr:row>21</xdr:row>
      <xdr:rowOff>95250</xdr:rowOff>
    </xdr:from>
    <xdr:to>
      <xdr:col>6</xdr:col>
      <xdr:colOff>200025</xdr:colOff>
      <xdr:row>22</xdr:row>
      <xdr:rowOff>66675</xdr:rowOff>
    </xdr:to>
    <xdr:sp macro="" textlink="">
      <xdr:nvSpPr>
        <xdr:cNvPr id="2065" name="Text Box 17"/>
        <xdr:cNvSpPr txBox="1">
          <a:spLocks noChangeArrowheads="1"/>
        </xdr:cNvSpPr>
      </xdr:nvSpPr>
      <xdr:spPr bwMode="auto">
        <a:xfrm>
          <a:off x="2428875" y="4953000"/>
          <a:ext cx="10382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Υπήνεμη πλευρά</a:t>
          </a:r>
        </a:p>
      </xdr:txBody>
    </xdr:sp>
    <xdr:clientData/>
  </xdr:twoCellAnchor>
  <xdr:twoCellAnchor>
    <xdr:from>
      <xdr:col>4</xdr:col>
      <xdr:colOff>504825</xdr:colOff>
      <xdr:row>22</xdr:row>
      <xdr:rowOff>57150</xdr:rowOff>
    </xdr:from>
    <xdr:to>
      <xdr:col>5</xdr:col>
      <xdr:colOff>0</xdr:colOff>
      <xdr:row>23</xdr:row>
      <xdr:rowOff>9525</xdr:rowOff>
    </xdr:to>
    <xdr:sp macro="" textlink="">
      <xdr:nvSpPr>
        <xdr:cNvPr id="8903" name="Line 18"/>
        <xdr:cNvSpPr>
          <a:spLocks noChangeShapeType="1"/>
        </xdr:cNvSpPr>
      </xdr:nvSpPr>
      <xdr:spPr bwMode="auto">
        <a:xfrm flipH="1">
          <a:off x="2657475" y="5105400"/>
          <a:ext cx="66675" cy="1428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104775</xdr:colOff>
      <xdr:row>22</xdr:row>
      <xdr:rowOff>180975</xdr:rowOff>
    </xdr:from>
    <xdr:to>
      <xdr:col>3</xdr:col>
      <xdr:colOff>247650</xdr:colOff>
      <xdr:row>23</xdr:row>
      <xdr:rowOff>152400</xdr:rowOff>
    </xdr:to>
    <xdr:sp macro="" textlink="">
      <xdr:nvSpPr>
        <xdr:cNvPr id="2067" name="Text Box 19"/>
        <xdr:cNvSpPr txBox="1">
          <a:spLocks noChangeArrowheads="1"/>
        </xdr:cNvSpPr>
      </xdr:nvSpPr>
      <xdr:spPr bwMode="auto">
        <a:xfrm>
          <a:off x="1695450" y="52292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α</a:t>
          </a:r>
        </a:p>
      </xdr:txBody>
    </xdr:sp>
    <xdr:clientData/>
  </xdr:twoCellAnchor>
  <xdr:twoCellAnchor>
    <xdr:from>
      <xdr:col>5</xdr:col>
      <xdr:colOff>304800</xdr:colOff>
      <xdr:row>22</xdr:row>
      <xdr:rowOff>171450</xdr:rowOff>
    </xdr:from>
    <xdr:to>
      <xdr:col>5</xdr:col>
      <xdr:colOff>447675</xdr:colOff>
      <xdr:row>23</xdr:row>
      <xdr:rowOff>142875</xdr:rowOff>
    </xdr:to>
    <xdr:sp macro="" textlink="">
      <xdr:nvSpPr>
        <xdr:cNvPr id="2068" name="Text Box 20"/>
        <xdr:cNvSpPr txBox="1">
          <a:spLocks noChangeArrowheads="1"/>
        </xdr:cNvSpPr>
      </xdr:nvSpPr>
      <xdr:spPr bwMode="auto">
        <a:xfrm>
          <a:off x="3028950" y="521970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α</a:t>
          </a:r>
        </a:p>
      </xdr:txBody>
    </xdr:sp>
    <xdr:clientData/>
  </xdr:twoCellAnchor>
  <xdr:twoCellAnchor>
    <xdr:from>
      <xdr:col>2</xdr:col>
      <xdr:colOff>9525</xdr:colOff>
      <xdr:row>23</xdr:row>
      <xdr:rowOff>28575</xdr:rowOff>
    </xdr:from>
    <xdr:to>
      <xdr:col>2</xdr:col>
      <xdr:colOff>314325</xdr:colOff>
      <xdr:row>24</xdr:row>
      <xdr:rowOff>0</xdr:rowOff>
    </xdr:to>
    <xdr:sp macro="" textlink="">
      <xdr:nvSpPr>
        <xdr:cNvPr id="2069" name="Text Box 21"/>
        <xdr:cNvSpPr txBox="1">
          <a:spLocks noChangeArrowheads="1"/>
        </xdr:cNvSpPr>
      </xdr:nvSpPr>
      <xdr:spPr bwMode="auto">
        <a:xfrm>
          <a:off x="847725" y="5267325"/>
          <a:ext cx="30480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α&gt;0</a:t>
          </a:r>
        </a:p>
      </xdr:txBody>
    </xdr:sp>
    <xdr:clientData/>
  </xdr:twoCellAnchor>
  <xdr:twoCellAnchor>
    <xdr:from>
      <xdr:col>3</xdr:col>
      <xdr:colOff>9525</xdr:colOff>
      <xdr:row>28</xdr:row>
      <xdr:rowOff>95250</xdr:rowOff>
    </xdr:from>
    <xdr:to>
      <xdr:col>6</xdr:col>
      <xdr:colOff>0</xdr:colOff>
      <xdr:row>29</xdr:row>
      <xdr:rowOff>66675</xdr:rowOff>
    </xdr:to>
    <xdr:sp macro="" textlink="">
      <xdr:nvSpPr>
        <xdr:cNvPr id="2070" name="Text Box 22"/>
        <xdr:cNvSpPr txBox="1">
          <a:spLocks noChangeArrowheads="1"/>
        </xdr:cNvSpPr>
      </xdr:nvSpPr>
      <xdr:spPr bwMode="auto">
        <a:xfrm>
          <a:off x="1600200" y="6286500"/>
          <a:ext cx="16668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Θετική γωνία κλίσης στέγης</a:t>
          </a:r>
        </a:p>
      </xdr:txBody>
    </xdr:sp>
    <xdr:clientData/>
  </xdr:twoCellAnchor>
  <xdr:twoCellAnchor>
    <xdr:from>
      <xdr:col>6</xdr:col>
      <xdr:colOff>161925</xdr:colOff>
      <xdr:row>23</xdr:row>
      <xdr:rowOff>0</xdr:rowOff>
    </xdr:from>
    <xdr:to>
      <xdr:col>6</xdr:col>
      <xdr:colOff>161925</xdr:colOff>
      <xdr:row>28</xdr:row>
      <xdr:rowOff>0</xdr:rowOff>
    </xdr:to>
    <xdr:sp macro="" textlink="">
      <xdr:nvSpPr>
        <xdr:cNvPr id="8908" name="Line 23"/>
        <xdr:cNvSpPr>
          <a:spLocks noChangeShapeType="1"/>
        </xdr:cNvSpPr>
      </xdr:nvSpPr>
      <xdr:spPr bwMode="auto">
        <a:xfrm>
          <a:off x="3429000" y="5238750"/>
          <a:ext cx="0" cy="952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6</xdr:col>
      <xdr:colOff>47625</xdr:colOff>
      <xdr:row>23</xdr:row>
      <xdr:rowOff>0</xdr:rowOff>
    </xdr:from>
    <xdr:to>
      <xdr:col>6</xdr:col>
      <xdr:colOff>295275</xdr:colOff>
      <xdr:row>23</xdr:row>
      <xdr:rowOff>0</xdr:rowOff>
    </xdr:to>
    <xdr:sp macro="" textlink="">
      <xdr:nvSpPr>
        <xdr:cNvPr id="8909" name="Line 24"/>
        <xdr:cNvSpPr>
          <a:spLocks noChangeShapeType="1"/>
        </xdr:cNvSpPr>
      </xdr:nvSpPr>
      <xdr:spPr bwMode="auto">
        <a:xfrm>
          <a:off x="3314700" y="5238750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152400</xdr:colOff>
      <xdr:row>25</xdr:row>
      <xdr:rowOff>28575</xdr:rowOff>
    </xdr:from>
    <xdr:to>
      <xdr:col>6</xdr:col>
      <xdr:colOff>295275</xdr:colOff>
      <xdr:row>26</xdr:row>
      <xdr:rowOff>0</xdr:rowOff>
    </xdr:to>
    <xdr:sp macro="" textlink="">
      <xdr:nvSpPr>
        <xdr:cNvPr id="2073" name="Text Box 25"/>
        <xdr:cNvSpPr txBox="1">
          <a:spLocks noChangeArrowheads="1"/>
        </xdr:cNvSpPr>
      </xdr:nvSpPr>
      <xdr:spPr bwMode="auto">
        <a:xfrm>
          <a:off x="3419475" y="56483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3</xdr:col>
      <xdr:colOff>0</xdr:colOff>
      <xdr:row>32</xdr:row>
      <xdr:rowOff>0</xdr:rowOff>
    </xdr:from>
    <xdr:to>
      <xdr:col>3</xdr:col>
      <xdr:colOff>276225</xdr:colOff>
      <xdr:row>45</xdr:row>
      <xdr:rowOff>9525</xdr:rowOff>
    </xdr:to>
    <xdr:sp macro="" textlink="">
      <xdr:nvSpPr>
        <xdr:cNvPr id="8911" name="Rectangle 26"/>
        <xdr:cNvSpPr>
          <a:spLocks noChangeArrowheads="1"/>
        </xdr:cNvSpPr>
      </xdr:nvSpPr>
      <xdr:spPr bwMode="auto">
        <a:xfrm>
          <a:off x="1590675" y="6953250"/>
          <a:ext cx="276225" cy="24860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31</xdr:row>
      <xdr:rowOff>180975</xdr:rowOff>
    </xdr:from>
    <xdr:to>
      <xdr:col>3</xdr:col>
      <xdr:colOff>276225</xdr:colOff>
      <xdr:row>35</xdr:row>
      <xdr:rowOff>0</xdr:rowOff>
    </xdr:to>
    <xdr:sp macro="" textlink="">
      <xdr:nvSpPr>
        <xdr:cNvPr id="8912" name="Rectangle 27"/>
        <xdr:cNvSpPr>
          <a:spLocks noChangeArrowheads="1"/>
        </xdr:cNvSpPr>
      </xdr:nvSpPr>
      <xdr:spPr bwMode="auto">
        <a:xfrm>
          <a:off x="1590675" y="6943725"/>
          <a:ext cx="276225" cy="5810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0</xdr:colOff>
      <xdr:row>42</xdr:row>
      <xdr:rowOff>0</xdr:rowOff>
    </xdr:from>
    <xdr:to>
      <xdr:col>3</xdr:col>
      <xdr:colOff>276225</xdr:colOff>
      <xdr:row>45</xdr:row>
      <xdr:rowOff>9525</xdr:rowOff>
    </xdr:to>
    <xdr:sp macro="" textlink="">
      <xdr:nvSpPr>
        <xdr:cNvPr id="8913" name="Rectangle 28"/>
        <xdr:cNvSpPr>
          <a:spLocks noChangeArrowheads="1"/>
        </xdr:cNvSpPr>
      </xdr:nvSpPr>
      <xdr:spPr bwMode="auto">
        <a:xfrm>
          <a:off x="1590675" y="8858250"/>
          <a:ext cx="276225" cy="581025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276225</xdr:colOff>
      <xdr:row>31</xdr:row>
      <xdr:rowOff>180975</xdr:rowOff>
    </xdr:from>
    <xdr:to>
      <xdr:col>4</xdr:col>
      <xdr:colOff>285750</xdr:colOff>
      <xdr:row>45</xdr:row>
      <xdr:rowOff>9525</xdr:rowOff>
    </xdr:to>
    <xdr:sp macro="" textlink="">
      <xdr:nvSpPr>
        <xdr:cNvPr id="8914" name="Rectangle 29"/>
        <xdr:cNvSpPr>
          <a:spLocks noChangeArrowheads="1"/>
        </xdr:cNvSpPr>
      </xdr:nvSpPr>
      <xdr:spPr bwMode="auto">
        <a:xfrm>
          <a:off x="1866900" y="6943725"/>
          <a:ext cx="571500" cy="24955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276225</xdr:colOff>
      <xdr:row>31</xdr:row>
      <xdr:rowOff>180975</xdr:rowOff>
    </xdr:from>
    <xdr:to>
      <xdr:col>4</xdr:col>
      <xdr:colOff>552450</xdr:colOff>
      <xdr:row>45</xdr:row>
      <xdr:rowOff>9525</xdr:rowOff>
    </xdr:to>
    <xdr:sp macro="" textlink="">
      <xdr:nvSpPr>
        <xdr:cNvPr id="8915" name="Rectangle 30"/>
        <xdr:cNvSpPr>
          <a:spLocks noChangeArrowheads="1"/>
        </xdr:cNvSpPr>
      </xdr:nvSpPr>
      <xdr:spPr bwMode="auto">
        <a:xfrm>
          <a:off x="2428875" y="6943725"/>
          <a:ext cx="276225" cy="24955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542925</xdr:colOff>
      <xdr:row>31</xdr:row>
      <xdr:rowOff>180975</xdr:rowOff>
    </xdr:from>
    <xdr:to>
      <xdr:col>6</xdr:col>
      <xdr:colOff>0</xdr:colOff>
      <xdr:row>45</xdr:row>
      <xdr:rowOff>9525</xdr:rowOff>
    </xdr:to>
    <xdr:sp macro="" textlink="">
      <xdr:nvSpPr>
        <xdr:cNvPr id="8916" name="Rectangle 31"/>
        <xdr:cNvSpPr>
          <a:spLocks noChangeArrowheads="1"/>
        </xdr:cNvSpPr>
      </xdr:nvSpPr>
      <xdr:spPr bwMode="auto">
        <a:xfrm>
          <a:off x="2695575" y="6943725"/>
          <a:ext cx="571500" cy="249555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533400</xdr:colOff>
      <xdr:row>38</xdr:row>
      <xdr:rowOff>95250</xdr:rowOff>
    </xdr:from>
    <xdr:to>
      <xdr:col>2</xdr:col>
      <xdr:colOff>390525</xdr:colOff>
      <xdr:row>38</xdr:row>
      <xdr:rowOff>95250</xdr:rowOff>
    </xdr:to>
    <xdr:sp macro="" textlink="">
      <xdr:nvSpPr>
        <xdr:cNvPr id="8917" name="Line 32"/>
        <xdr:cNvSpPr>
          <a:spLocks noChangeShapeType="1"/>
        </xdr:cNvSpPr>
      </xdr:nvSpPr>
      <xdr:spPr bwMode="auto">
        <a:xfrm>
          <a:off x="733425" y="8191500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36</xdr:row>
      <xdr:rowOff>171450</xdr:rowOff>
    </xdr:from>
    <xdr:to>
      <xdr:col>2</xdr:col>
      <xdr:colOff>371475</xdr:colOff>
      <xdr:row>38</xdr:row>
      <xdr:rowOff>9525</xdr:rowOff>
    </xdr:to>
    <xdr:sp macro="" textlink="">
      <xdr:nvSpPr>
        <xdr:cNvPr id="8918" name="Line 33"/>
        <xdr:cNvSpPr>
          <a:spLocks noChangeShapeType="1"/>
        </xdr:cNvSpPr>
      </xdr:nvSpPr>
      <xdr:spPr bwMode="auto">
        <a:xfrm>
          <a:off x="800100" y="7886700"/>
          <a:ext cx="4095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</xdr:col>
      <xdr:colOff>600075</xdr:colOff>
      <xdr:row>38</xdr:row>
      <xdr:rowOff>161925</xdr:rowOff>
    </xdr:from>
    <xdr:to>
      <xdr:col>2</xdr:col>
      <xdr:colOff>371475</xdr:colOff>
      <xdr:row>39</xdr:row>
      <xdr:rowOff>180975</xdr:rowOff>
    </xdr:to>
    <xdr:sp macro="" textlink="">
      <xdr:nvSpPr>
        <xdr:cNvPr id="8919" name="Line 34"/>
        <xdr:cNvSpPr>
          <a:spLocks noChangeShapeType="1"/>
        </xdr:cNvSpPr>
      </xdr:nvSpPr>
      <xdr:spPr bwMode="auto">
        <a:xfrm flipV="1">
          <a:off x="800100" y="8258175"/>
          <a:ext cx="409575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142875</xdr:colOff>
      <xdr:row>21</xdr:row>
      <xdr:rowOff>180975</xdr:rowOff>
    </xdr:from>
    <xdr:to>
      <xdr:col>2</xdr:col>
      <xdr:colOff>619125</xdr:colOff>
      <xdr:row>22</xdr:row>
      <xdr:rowOff>152400</xdr:rowOff>
    </xdr:to>
    <xdr:sp macro="" textlink="">
      <xdr:nvSpPr>
        <xdr:cNvPr id="2083" name="Text Box 35"/>
        <xdr:cNvSpPr txBox="1">
          <a:spLocks noChangeArrowheads="1"/>
        </xdr:cNvSpPr>
      </xdr:nvSpPr>
      <xdr:spPr bwMode="auto">
        <a:xfrm>
          <a:off x="981075" y="5038725"/>
          <a:ext cx="4762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Θ=0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1</xdr:col>
      <xdr:colOff>342900</xdr:colOff>
      <xdr:row>37</xdr:row>
      <xdr:rowOff>104775</xdr:rowOff>
    </xdr:from>
    <xdr:to>
      <xdr:col>2</xdr:col>
      <xdr:colOff>180975</xdr:colOff>
      <xdr:row>38</xdr:row>
      <xdr:rowOff>76200</xdr:rowOff>
    </xdr:to>
    <xdr:sp macro="" textlink="">
      <xdr:nvSpPr>
        <xdr:cNvPr id="2084" name="Text Box 36"/>
        <xdr:cNvSpPr txBox="1">
          <a:spLocks noChangeArrowheads="1"/>
        </xdr:cNvSpPr>
      </xdr:nvSpPr>
      <xdr:spPr bwMode="auto">
        <a:xfrm>
          <a:off x="542925" y="8010525"/>
          <a:ext cx="4762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</xdr:txBody>
    </xdr:sp>
    <xdr:clientData/>
  </xdr:twoCellAnchor>
  <xdr:twoCellAnchor>
    <xdr:from>
      <xdr:col>1</xdr:col>
      <xdr:colOff>390525</xdr:colOff>
      <xdr:row>38</xdr:row>
      <xdr:rowOff>85725</xdr:rowOff>
    </xdr:from>
    <xdr:to>
      <xdr:col>2</xdr:col>
      <xdr:colOff>228600</xdr:colOff>
      <xdr:row>39</xdr:row>
      <xdr:rowOff>57150</xdr:rowOff>
    </xdr:to>
    <xdr:sp macro="" textlink="">
      <xdr:nvSpPr>
        <xdr:cNvPr id="2085" name="Text Box 37"/>
        <xdr:cNvSpPr txBox="1">
          <a:spLocks noChangeArrowheads="1"/>
        </xdr:cNvSpPr>
      </xdr:nvSpPr>
      <xdr:spPr bwMode="auto">
        <a:xfrm>
          <a:off x="590550" y="8181975"/>
          <a:ext cx="4762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Θ=0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3</xdr:col>
      <xdr:colOff>66675</xdr:colOff>
      <xdr:row>32</xdr:row>
      <xdr:rowOff>161925</xdr:rowOff>
    </xdr:from>
    <xdr:to>
      <xdr:col>3</xdr:col>
      <xdr:colOff>209550</xdr:colOff>
      <xdr:row>33</xdr:row>
      <xdr:rowOff>133350</xdr:rowOff>
    </xdr:to>
    <xdr:sp macro="" textlink="">
      <xdr:nvSpPr>
        <xdr:cNvPr id="2086" name="Text Box 38"/>
        <xdr:cNvSpPr txBox="1">
          <a:spLocks noChangeArrowheads="1"/>
        </xdr:cNvSpPr>
      </xdr:nvSpPr>
      <xdr:spPr bwMode="auto">
        <a:xfrm>
          <a:off x="1657350" y="711517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3</xdr:col>
      <xdr:colOff>66675</xdr:colOff>
      <xdr:row>43</xdr:row>
      <xdr:rowOff>47625</xdr:rowOff>
    </xdr:from>
    <xdr:to>
      <xdr:col>3</xdr:col>
      <xdr:colOff>209550</xdr:colOff>
      <xdr:row>44</xdr:row>
      <xdr:rowOff>19050</xdr:rowOff>
    </xdr:to>
    <xdr:sp macro="" textlink="">
      <xdr:nvSpPr>
        <xdr:cNvPr id="2087" name="Text Box 39"/>
        <xdr:cNvSpPr txBox="1">
          <a:spLocks noChangeArrowheads="1"/>
        </xdr:cNvSpPr>
      </xdr:nvSpPr>
      <xdr:spPr bwMode="auto">
        <a:xfrm>
          <a:off x="1657350" y="909637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3</xdr:col>
      <xdr:colOff>57150</xdr:colOff>
      <xdr:row>38</xdr:row>
      <xdr:rowOff>47625</xdr:rowOff>
    </xdr:from>
    <xdr:to>
      <xdr:col>3</xdr:col>
      <xdr:colOff>200025</xdr:colOff>
      <xdr:row>39</xdr:row>
      <xdr:rowOff>19050</xdr:rowOff>
    </xdr:to>
    <xdr:sp macro="" textlink="">
      <xdr:nvSpPr>
        <xdr:cNvPr id="2088" name="Text Box 40"/>
        <xdr:cNvSpPr txBox="1">
          <a:spLocks noChangeArrowheads="1"/>
        </xdr:cNvSpPr>
      </xdr:nvSpPr>
      <xdr:spPr bwMode="auto">
        <a:xfrm>
          <a:off x="1647825" y="814387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G</a:t>
          </a:r>
        </a:p>
      </xdr:txBody>
    </xdr:sp>
    <xdr:clientData/>
  </xdr:twoCellAnchor>
  <xdr:twoCellAnchor>
    <xdr:from>
      <xdr:col>3</xdr:col>
      <xdr:colOff>476250</xdr:colOff>
      <xdr:row>38</xdr:row>
      <xdr:rowOff>66675</xdr:rowOff>
    </xdr:from>
    <xdr:to>
      <xdr:col>4</xdr:col>
      <xdr:colOff>57150</xdr:colOff>
      <xdr:row>39</xdr:row>
      <xdr:rowOff>38100</xdr:rowOff>
    </xdr:to>
    <xdr:sp macro="" textlink="">
      <xdr:nvSpPr>
        <xdr:cNvPr id="2089" name="Text Box 41"/>
        <xdr:cNvSpPr txBox="1">
          <a:spLocks noChangeArrowheads="1"/>
        </xdr:cNvSpPr>
      </xdr:nvSpPr>
      <xdr:spPr bwMode="auto">
        <a:xfrm>
          <a:off x="2066925" y="81629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4</xdr:col>
      <xdr:colOff>333375</xdr:colOff>
      <xdr:row>38</xdr:row>
      <xdr:rowOff>66675</xdr:rowOff>
    </xdr:from>
    <xdr:to>
      <xdr:col>4</xdr:col>
      <xdr:colOff>476250</xdr:colOff>
      <xdr:row>39</xdr:row>
      <xdr:rowOff>38100</xdr:rowOff>
    </xdr:to>
    <xdr:sp macro="" textlink="">
      <xdr:nvSpPr>
        <xdr:cNvPr id="2090" name="Text Box 42"/>
        <xdr:cNvSpPr txBox="1">
          <a:spLocks noChangeArrowheads="1"/>
        </xdr:cNvSpPr>
      </xdr:nvSpPr>
      <xdr:spPr bwMode="auto">
        <a:xfrm>
          <a:off x="2486025" y="81629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J</a:t>
          </a:r>
        </a:p>
      </xdr:txBody>
    </xdr:sp>
    <xdr:clientData/>
  </xdr:twoCellAnchor>
  <xdr:twoCellAnchor>
    <xdr:from>
      <xdr:col>5</xdr:col>
      <xdr:colOff>200025</xdr:colOff>
      <xdr:row>38</xdr:row>
      <xdr:rowOff>57150</xdr:rowOff>
    </xdr:from>
    <xdr:to>
      <xdr:col>5</xdr:col>
      <xdr:colOff>342900</xdr:colOff>
      <xdr:row>39</xdr:row>
      <xdr:rowOff>28575</xdr:rowOff>
    </xdr:to>
    <xdr:sp macro="" textlink="">
      <xdr:nvSpPr>
        <xdr:cNvPr id="2091" name="Text Box 43"/>
        <xdr:cNvSpPr txBox="1">
          <a:spLocks noChangeArrowheads="1"/>
        </xdr:cNvSpPr>
      </xdr:nvSpPr>
      <xdr:spPr bwMode="auto">
        <a:xfrm>
          <a:off x="2924175" y="815340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I</a:t>
          </a:r>
        </a:p>
      </xdr:txBody>
    </xdr:sp>
    <xdr:clientData/>
  </xdr:twoCellAnchor>
  <xdr:twoCellAnchor>
    <xdr:from>
      <xdr:col>3</xdr:col>
      <xdr:colOff>104775</xdr:colOff>
      <xdr:row>48</xdr:row>
      <xdr:rowOff>19050</xdr:rowOff>
    </xdr:from>
    <xdr:to>
      <xdr:col>5</xdr:col>
      <xdr:colOff>466725</xdr:colOff>
      <xdr:row>48</xdr:row>
      <xdr:rowOff>180975</xdr:rowOff>
    </xdr:to>
    <xdr:sp macro="" textlink="">
      <xdr:nvSpPr>
        <xdr:cNvPr id="2092" name="Text Box 44"/>
        <xdr:cNvSpPr txBox="1">
          <a:spLocks noChangeArrowheads="1"/>
        </xdr:cNvSpPr>
      </xdr:nvSpPr>
      <xdr:spPr bwMode="auto">
        <a:xfrm>
          <a:off x="1695450" y="10020300"/>
          <a:ext cx="149542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Κατεύθυνση ανέμου Θ=0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2</xdr:col>
      <xdr:colOff>523875</xdr:colOff>
      <xdr:row>32</xdr:row>
      <xdr:rowOff>0</xdr:rowOff>
    </xdr:from>
    <xdr:to>
      <xdr:col>2</xdr:col>
      <xdr:colOff>523875</xdr:colOff>
      <xdr:row>35</xdr:row>
      <xdr:rowOff>0</xdr:rowOff>
    </xdr:to>
    <xdr:sp macro="" textlink="">
      <xdr:nvSpPr>
        <xdr:cNvPr id="8930" name="Line 45"/>
        <xdr:cNvSpPr>
          <a:spLocks noChangeShapeType="1"/>
        </xdr:cNvSpPr>
      </xdr:nvSpPr>
      <xdr:spPr bwMode="auto">
        <a:xfrm>
          <a:off x="1362075" y="6953250"/>
          <a:ext cx="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2</xdr:col>
      <xdr:colOff>514350</xdr:colOff>
      <xdr:row>42</xdr:row>
      <xdr:rowOff>0</xdr:rowOff>
    </xdr:from>
    <xdr:to>
      <xdr:col>2</xdr:col>
      <xdr:colOff>514350</xdr:colOff>
      <xdr:row>45</xdr:row>
      <xdr:rowOff>0</xdr:rowOff>
    </xdr:to>
    <xdr:sp macro="" textlink="">
      <xdr:nvSpPr>
        <xdr:cNvPr id="8931" name="Line 46"/>
        <xdr:cNvSpPr>
          <a:spLocks noChangeShapeType="1"/>
        </xdr:cNvSpPr>
      </xdr:nvSpPr>
      <xdr:spPr bwMode="auto">
        <a:xfrm>
          <a:off x="1352550" y="8858250"/>
          <a:ext cx="0" cy="571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3</xdr:col>
      <xdr:colOff>0</xdr:colOff>
      <xdr:row>46</xdr:row>
      <xdr:rowOff>0</xdr:rowOff>
    </xdr:from>
    <xdr:to>
      <xdr:col>3</xdr:col>
      <xdr:colOff>285750</xdr:colOff>
      <xdr:row>46</xdr:row>
      <xdr:rowOff>0</xdr:rowOff>
    </xdr:to>
    <xdr:sp macro="" textlink="">
      <xdr:nvSpPr>
        <xdr:cNvPr id="8932" name="Line 47"/>
        <xdr:cNvSpPr>
          <a:spLocks noChangeShapeType="1"/>
        </xdr:cNvSpPr>
      </xdr:nvSpPr>
      <xdr:spPr bwMode="auto">
        <a:xfrm>
          <a:off x="1590675" y="96202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4</xdr:col>
      <xdr:colOff>266700</xdr:colOff>
      <xdr:row>46</xdr:row>
      <xdr:rowOff>0</xdr:rowOff>
    </xdr:from>
    <xdr:to>
      <xdr:col>4</xdr:col>
      <xdr:colOff>552450</xdr:colOff>
      <xdr:row>46</xdr:row>
      <xdr:rowOff>0</xdr:rowOff>
    </xdr:to>
    <xdr:sp macro="" textlink="">
      <xdr:nvSpPr>
        <xdr:cNvPr id="8933" name="Line 49"/>
        <xdr:cNvSpPr>
          <a:spLocks noChangeShapeType="1"/>
        </xdr:cNvSpPr>
      </xdr:nvSpPr>
      <xdr:spPr bwMode="auto">
        <a:xfrm>
          <a:off x="2419350" y="96202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6</xdr:col>
      <xdr:colOff>161925</xdr:colOff>
      <xdr:row>32</xdr:row>
      <xdr:rowOff>0</xdr:rowOff>
    </xdr:from>
    <xdr:to>
      <xdr:col>6</xdr:col>
      <xdr:colOff>161925</xdr:colOff>
      <xdr:row>45</xdr:row>
      <xdr:rowOff>0</xdr:rowOff>
    </xdr:to>
    <xdr:sp macro="" textlink="">
      <xdr:nvSpPr>
        <xdr:cNvPr id="8934" name="Line 50"/>
        <xdr:cNvSpPr>
          <a:spLocks noChangeShapeType="1"/>
        </xdr:cNvSpPr>
      </xdr:nvSpPr>
      <xdr:spPr bwMode="auto">
        <a:xfrm>
          <a:off x="3429000" y="6953250"/>
          <a:ext cx="0" cy="2476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6</xdr:col>
      <xdr:colOff>171450</xdr:colOff>
      <xdr:row>38</xdr:row>
      <xdr:rowOff>28575</xdr:rowOff>
    </xdr:from>
    <xdr:to>
      <xdr:col>6</xdr:col>
      <xdr:colOff>314325</xdr:colOff>
      <xdr:row>39</xdr:row>
      <xdr:rowOff>0</xdr:rowOff>
    </xdr:to>
    <xdr:sp macro="" textlink="">
      <xdr:nvSpPr>
        <xdr:cNvPr id="2099" name="Text Box 51"/>
        <xdr:cNvSpPr txBox="1">
          <a:spLocks noChangeArrowheads="1"/>
        </xdr:cNvSpPr>
      </xdr:nvSpPr>
      <xdr:spPr bwMode="auto">
        <a:xfrm>
          <a:off x="3438525" y="81248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4</xdr:col>
      <xdr:colOff>95250</xdr:colOff>
      <xdr:row>34</xdr:row>
      <xdr:rowOff>47625</xdr:rowOff>
    </xdr:from>
    <xdr:to>
      <xdr:col>4</xdr:col>
      <xdr:colOff>285750</xdr:colOff>
      <xdr:row>36</xdr:row>
      <xdr:rowOff>180975</xdr:rowOff>
    </xdr:to>
    <xdr:sp macro="" textlink="">
      <xdr:nvSpPr>
        <xdr:cNvPr id="2100" name="Text Box 52"/>
        <xdr:cNvSpPr txBox="1">
          <a:spLocks noChangeArrowheads="1"/>
        </xdr:cNvSpPr>
      </xdr:nvSpPr>
      <xdr:spPr bwMode="auto">
        <a:xfrm>
          <a:off x="2247900" y="7381875"/>
          <a:ext cx="190500" cy="5143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Κορφιάς</a:t>
          </a:r>
        </a:p>
      </xdr:txBody>
    </xdr:sp>
    <xdr:clientData/>
  </xdr:twoCellAnchor>
  <xdr:twoCellAnchor>
    <xdr:from>
      <xdr:col>2</xdr:col>
      <xdr:colOff>381000</xdr:colOff>
      <xdr:row>45</xdr:row>
      <xdr:rowOff>0</xdr:rowOff>
    </xdr:from>
    <xdr:to>
      <xdr:col>2</xdr:col>
      <xdr:colOff>647700</xdr:colOff>
      <xdr:row>45</xdr:row>
      <xdr:rowOff>0</xdr:rowOff>
    </xdr:to>
    <xdr:sp macro="" textlink="">
      <xdr:nvSpPr>
        <xdr:cNvPr id="8937" name="Line 53"/>
        <xdr:cNvSpPr>
          <a:spLocks noChangeShapeType="1"/>
        </xdr:cNvSpPr>
      </xdr:nvSpPr>
      <xdr:spPr bwMode="auto">
        <a:xfrm>
          <a:off x="1219200" y="94297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381000</xdr:colOff>
      <xdr:row>42</xdr:row>
      <xdr:rowOff>0</xdr:rowOff>
    </xdr:from>
    <xdr:to>
      <xdr:col>2</xdr:col>
      <xdr:colOff>647700</xdr:colOff>
      <xdr:row>42</xdr:row>
      <xdr:rowOff>0</xdr:rowOff>
    </xdr:to>
    <xdr:sp macro="" textlink="">
      <xdr:nvSpPr>
        <xdr:cNvPr id="8938" name="Line 54"/>
        <xdr:cNvSpPr>
          <a:spLocks noChangeShapeType="1"/>
        </xdr:cNvSpPr>
      </xdr:nvSpPr>
      <xdr:spPr bwMode="auto">
        <a:xfrm>
          <a:off x="1219200" y="88582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0</xdr:colOff>
      <xdr:row>45</xdr:row>
      <xdr:rowOff>76200</xdr:rowOff>
    </xdr:from>
    <xdr:to>
      <xdr:col>3</xdr:col>
      <xdr:colOff>0</xdr:colOff>
      <xdr:row>46</xdr:row>
      <xdr:rowOff>142875</xdr:rowOff>
    </xdr:to>
    <xdr:sp macro="" textlink="">
      <xdr:nvSpPr>
        <xdr:cNvPr id="8939" name="Line 55"/>
        <xdr:cNvSpPr>
          <a:spLocks noChangeShapeType="1"/>
        </xdr:cNvSpPr>
      </xdr:nvSpPr>
      <xdr:spPr bwMode="auto">
        <a:xfrm>
          <a:off x="1590675" y="9505950"/>
          <a:ext cx="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285750</xdr:colOff>
      <xdr:row>45</xdr:row>
      <xdr:rowOff>85725</xdr:rowOff>
    </xdr:from>
    <xdr:to>
      <xdr:col>3</xdr:col>
      <xdr:colOff>285750</xdr:colOff>
      <xdr:row>46</xdr:row>
      <xdr:rowOff>133350</xdr:rowOff>
    </xdr:to>
    <xdr:sp macro="" textlink="">
      <xdr:nvSpPr>
        <xdr:cNvPr id="8940" name="Line 56"/>
        <xdr:cNvSpPr>
          <a:spLocks noChangeShapeType="1"/>
        </xdr:cNvSpPr>
      </xdr:nvSpPr>
      <xdr:spPr bwMode="auto">
        <a:xfrm>
          <a:off x="1876425" y="951547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409575</xdr:colOff>
      <xdr:row>35</xdr:row>
      <xdr:rowOff>0</xdr:rowOff>
    </xdr:from>
    <xdr:to>
      <xdr:col>2</xdr:col>
      <xdr:colOff>657225</xdr:colOff>
      <xdr:row>35</xdr:row>
      <xdr:rowOff>0</xdr:rowOff>
    </xdr:to>
    <xdr:sp macro="" textlink="">
      <xdr:nvSpPr>
        <xdr:cNvPr id="8941" name="Line 57"/>
        <xdr:cNvSpPr>
          <a:spLocks noChangeShapeType="1"/>
        </xdr:cNvSpPr>
      </xdr:nvSpPr>
      <xdr:spPr bwMode="auto">
        <a:xfrm>
          <a:off x="1247775" y="7524750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409575</xdr:colOff>
      <xdr:row>32</xdr:row>
      <xdr:rowOff>0</xdr:rowOff>
    </xdr:from>
    <xdr:to>
      <xdr:col>2</xdr:col>
      <xdr:colOff>676275</xdr:colOff>
      <xdr:row>32</xdr:row>
      <xdr:rowOff>0</xdr:rowOff>
    </xdr:to>
    <xdr:sp macro="" textlink="">
      <xdr:nvSpPr>
        <xdr:cNvPr id="8942" name="Line 58"/>
        <xdr:cNvSpPr>
          <a:spLocks noChangeShapeType="1"/>
        </xdr:cNvSpPr>
      </xdr:nvSpPr>
      <xdr:spPr bwMode="auto">
        <a:xfrm>
          <a:off x="1247775" y="69532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266700</xdr:colOff>
      <xdr:row>45</xdr:row>
      <xdr:rowOff>76200</xdr:rowOff>
    </xdr:from>
    <xdr:to>
      <xdr:col>4</xdr:col>
      <xdr:colOff>266700</xdr:colOff>
      <xdr:row>46</xdr:row>
      <xdr:rowOff>114300</xdr:rowOff>
    </xdr:to>
    <xdr:sp macro="" textlink="">
      <xdr:nvSpPr>
        <xdr:cNvPr id="8943" name="Line 59"/>
        <xdr:cNvSpPr>
          <a:spLocks noChangeShapeType="1"/>
        </xdr:cNvSpPr>
      </xdr:nvSpPr>
      <xdr:spPr bwMode="auto">
        <a:xfrm>
          <a:off x="2419350" y="950595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552450</xdr:colOff>
      <xdr:row>45</xdr:row>
      <xdr:rowOff>76200</xdr:rowOff>
    </xdr:from>
    <xdr:to>
      <xdr:col>4</xdr:col>
      <xdr:colOff>552450</xdr:colOff>
      <xdr:row>46</xdr:row>
      <xdr:rowOff>114300</xdr:rowOff>
    </xdr:to>
    <xdr:sp macro="" textlink="">
      <xdr:nvSpPr>
        <xdr:cNvPr id="8944" name="Line 60"/>
        <xdr:cNvSpPr>
          <a:spLocks noChangeShapeType="1"/>
        </xdr:cNvSpPr>
      </xdr:nvSpPr>
      <xdr:spPr bwMode="auto">
        <a:xfrm>
          <a:off x="2705100" y="9505950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47625</xdr:colOff>
      <xdr:row>45</xdr:row>
      <xdr:rowOff>0</xdr:rowOff>
    </xdr:from>
    <xdr:to>
      <xdr:col>6</xdr:col>
      <xdr:colOff>333375</xdr:colOff>
      <xdr:row>45</xdr:row>
      <xdr:rowOff>0</xdr:rowOff>
    </xdr:to>
    <xdr:sp macro="" textlink="">
      <xdr:nvSpPr>
        <xdr:cNvPr id="8945" name="Line 61"/>
        <xdr:cNvSpPr>
          <a:spLocks noChangeShapeType="1"/>
        </xdr:cNvSpPr>
      </xdr:nvSpPr>
      <xdr:spPr bwMode="auto">
        <a:xfrm>
          <a:off x="3314700" y="9429750"/>
          <a:ext cx="285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38100</xdr:colOff>
      <xdr:row>32</xdr:row>
      <xdr:rowOff>0</xdr:rowOff>
    </xdr:from>
    <xdr:to>
      <xdr:col>6</xdr:col>
      <xdr:colOff>333375</xdr:colOff>
      <xdr:row>32</xdr:row>
      <xdr:rowOff>0</xdr:rowOff>
    </xdr:to>
    <xdr:sp macro="" textlink="">
      <xdr:nvSpPr>
        <xdr:cNvPr id="8946" name="Line 62"/>
        <xdr:cNvSpPr>
          <a:spLocks noChangeShapeType="1"/>
        </xdr:cNvSpPr>
      </xdr:nvSpPr>
      <xdr:spPr bwMode="auto">
        <a:xfrm>
          <a:off x="3305175" y="6953250"/>
          <a:ext cx="295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733425</xdr:colOff>
      <xdr:row>46</xdr:row>
      <xdr:rowOff>47625</xdr:rowOff>
    </xdr:from>
    <xdr:to>
      <xdr:col>3</xdr:col>
      <xdr:colOff>314325</xdr:colOff>
      <xdr:row>47</xdr:row>
      <xdr:rowOff>19050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71625" y="9667875"/>
          <a:ext cx="3333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e/10</a:t>
          </a:r>
        </a:p>
      </xdr:txBody>
    </xdr:sp>
    <xdr:clientData/>
  </xdr:twoCellAnchor>
  <xdr:twoCellAnchor>
    <xdr:from>
      <xdr:col>4</xdr:col>
      <xdr:colOff>247650</xdr:colOff>
      <xdr:row>46</xdr:row>
      <xdr:rowOff>47625</xdr:rowOff>
    </xdr:from>
    <xdr:to>
      <xdr:col>5</xdr:col>
      <xdr:colOff>0</xdr:colOff>
      <xdr:row>47</xdr:row>
      <xdr:rowOff>19050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2400300" y="9667875"/>
          <a:ext cx="3238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e/10</a:t>
          </a:r>
        </a:p>
      </xdr:txBody>
    </xdr:sp>
    <xdr:clientData/>
  </xdr:twoCellAnchor>
  <xdr:twoCellAnchor>
    <xdr:from>
      <xdr:col>2</xdr:col>
      <xdr:colOff>285750</xdr:colOff>
      <xdr:row>43</xdr:row>
      <xdr:rowOff>9525</xdr:rowOff>
    </xdr:from>
    <xdr:to>
      <xdr:col>2</xdr:col>
      <xdr:colOff>523875</xdr:colOff>
      <xdr:row>43</xdr:row>
      <xdr:rowOff>171450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123950" y="90582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2</xdr:col>
      <xdr:colOff>285750</xdr:colOff>
      <xdr:row>33</xdr:row>
      <xdr:rowOff>9525</xdr:rowOff>
    </xdr:from>
    <xdr:to>
      <xdr:col>2</xdr:col>
      <xdr:colOff>523875</xdr:colOff>
      <xdr:row>33</xdr:row>
      <xdr:rowOff>171450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123950" y="7153275"/>
          <a:ext cx="2381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9</xdr:col>
      <xdr:colOff>0</xdr:colOff>
      <xdr:row>34</xdr:row>
      <xdr:rowOff>0</xdr:rowOff>
    </xdr:from>
    <xdr:to>
      <xdr:col>9</xdr:col>
      <xdr:colOff>285750</xdr:colOff>
      <xdr:row>43</xdr:row>
      <xdr:rowOff>0</xdr:rowOff>
    </xdr:to>
    <xdr:sp macro="" textlink="">
      <xdr:nvSpPr>
        <xdr:cNvPr id="8951" name="Rectangle 67"/>
        <xdr:cNvSpPr>
          <a:spLocks noChangeArrowheads="1"/>
        </xdr:cNvSpPr>
      </xdr:nvSpPr>
      <xdr:spPr bwMode="auto">
        <a:xfrm>
          <a:off x="4905375" y="7334250"/>
          <a:ext cx="285750" cy="1714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285750</xdr:colOff>
      <xdr:row>43</xdr:row>
      <xdr:rowOff>0</xdr:rowOff>
    </xdr:to>
    <xdr:sp macro="" textlink="">
      <xdr:nvSpPr>
        <xdr:cNvPr id="8952" name="Rectangle 68"/>
        <xdr:cNvSpPr>
          <a:spLocks noChangeArrowheads="1"/>
        </xdr:cNvSpPr>
      </xdr:nvSpPr>
      <xdr:spPr bwMode="auto">
        <a:xfrm>
          <a:off x="4905375" y="8667750"/>
          <a:ext cx="285750" cy="3810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0</xdr:colOff>
      <xdr:row>34</xdr:row>
      <xdr:rowOff>0</xdr:rowOff>
    </xdr:from>
    <xdr:to>
      <xdr:col>9</xdr:col>
      <xdr:colOff>285750</xdr:colOff>
      <xdr:row>36</xdr:row>
      <xdr:rowOff>0</xdr:rowOff>
    </xdr:to>
    <xdr:sp macro="" textlink="">
      <xdr:nvSpPr>
        <xdr:cNvPr id="8953" name="Rectangle 69"/>
        <xdr:cNvSpPr>
          <a:spLocks noChangeArrowheads="1"/>
        </xdr:cNvSpPr>
      </xdr:nvSpPr>
      <xdr:spPr bwMode="auto">
        <a:xfrm>
          <a:off x="4905375" y="7334250"/>
          <a:ext cx="285750" cy="3810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9</xdr:col>
      <xdr:colOff>285750</xdr:colOff>
      <xdr:row>34</xdr:row>
      <xdr:rowOff>0</xdr:rowOff>
    </xdr:from>
    <xdr:to>
      <xdr:col>11</xdr:col>
      <xdr:colOff>0</xdr:colOff>
      <xdr:row>43</xdr:row>
      <xdr:rowOff>0</xdr:rowOff>
    </xdr:to>
    <xdr:sp macro="" textlink="">
      <xdr:nvSpPr>
        <xdr:cNvPr id="8954" name="Rectangle 70"/>
        <xdr:cNvSpPr>
          <a:spLocks noChangeArrowheads="1"/>
        </xdr:cNvSpPr>
      </xdr:nvSpPr>
      <xdr:spPr bwMode="auto">
        <a:xfrm>
          <a:off x="5191125" y="7334250"/>
          <a:ext cx="1009650" cy="1714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11</xdr:col>
      <xdr:colOff>0</xdr:colOff>
      <xdr:row>34</xdr:row>
      <xdr:rowOff>0</xdr:rowOff>
    </xdr:from>
    <xdr:to>
      <xdr:col>13</xdr:col>
      <xdr:colOff>342900</xdr:colOff>
      <xdr:row>43</xdr:row>
      <xdr:rowOff>0</xdr:rowOff>
    </xdr:to>
    <xdr:sp macro="" textlink="">
      <xdr:nvSpPr>
        <xdr:cNvPr id="8955" name="Rectangle 71"/>
        <xdr:cNvSpPr>
          <a:spLocks noChangeArrowheads="1"/>
        </xdr:cNvSpPr>
      </xdr:nvSpPr>
      <xdr:spPr bwMode="auto">
        <a:xfrm>
          <a:off x="6200775" y="7334250"/>
          <a:ext cx="1524000" cy="171450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371475</xdr:colOff>
      <xdr:row>38</xdr:row>
      <xdr:rowOff>104775</xdr:rowOff>
    </xdr:from>
    <xdr:to>
      <xdr:col>13</xdr:col>
      <xdr:colOff>342900</xdr:colOff>
      <xdr:row>38</xdr:row>
      <xdr:rowOff>104775</xdr:rowOff>
    </xdr:to>
    <xdr:sp macro="" textlink="">
      <xdr:nvSpPr>
        <xdr:cNvPr id="8956" name="Line 72"/>
        <xdr:cNvSpPr>
          <a:spLocks noChangeShapeType="1"/>
        </xdr:cNvSpPr>
      </xdr:nvSpPr>
      <xdr:spPr bwMode="auto">
        <a:xfrm>
          <a:off x="4895850" y="8201025"/>
          <a:ext cx="2828925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76200</xdr:colOff>
      <xdr:row>38</xdr:row>
      <xdr:rowOff>104775</xdr:rowOff>
    </xdr:from>
    <xdr:to>
      <xdr:col>8</xdr:col>
      <xdr:colOff>47625</xdr:colOff>
      <xdr:row>38</xdr:row>
      <xdr:rowOff>104775</xdr:rowOff>
    </xdr:to>
    <xdr:sp macro="" textlink="">
      <xdr:nvSpPr>
        <xdr:cNvPr id="8957" name="Line 73"/>
        <xdr:cNvSpPr>
          <a:spLocks noChangeShapeType="1"/>
        </xdr:cNvSpPr>
      </xdr:nvSpPr>
      <xdr:spPr bwMode="auto">
        <a:xfrm>
          <a:off x="4000500" y="8201025"/>
          <a:ext cx="571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161925</xdr:colOff>
      <xdr:row>37</xdr:row>
      <xdr:rowOff>9525</xdr:rowOff>
    </xdr:from>
    <xdr:to>
      <xdr:col>8</xdr:col>
      <xdr:colOff>47625</xdr:colOff>
      <xdr:row>38</xdr:row>
      <xdr:rowOff>38100</xdr:rowOff>
    </xdr:to>
    <xdr:sp macro="" textlink="">
      <xdr:nvSpPr>
        <xdr:cNvPr id="8958" name="Line 74"/>
        <xdr:cNvSpPr>
          <a:spLocks noChangeShapeType="1"/>
        </xdr:cNvSpPr>
      </xdr:nvSpPr>
      <xdr:spPr bwMode="auto">
        <a:xfrm>
          <a:off x="4086225" y="7915275"/>
          <a:ext cx="485775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171450</xdr:colOff>
      <xdr:row>39</xdr:row>
      <xdr:rowOff>0</xdr:rowOff>
    </xdr:from>
    <xdr:to>
      <xdr:col>8</xdr:col>
      <xdr:colOff>57150</xdr:colOff>
      <xdr:row>40</xdr:row>
      <xdr:rowOff>19050</xdr:rowOff>
    </xdr:to>
    <xdr:sp macro="" textlink="">
      <xdr:nvSpPr>
        <xdr:cNvPr id="8959" name="Line 75"/>
        <xdr:cNvSpPr>
          <a:spLocks noChangeShapeType="1"/>
        </xdr:cNvSpPr>
      </xdr:nvSpPr>
      <xdr:spPr bwMode="auto">
        <a:xfrm flipV="1">
          <a:off x="4095750" y="8286750"/>
          <a:ext cx="485775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37</xdr:row>
      <xdr:rowOff>123825</xdr:rowOff>
    </xdr:from>
    <xdr:to>
      <xdr:col>7</xdr:col>
      <xdr:colOff>476250</xdr:colOff>
      <xdr:row>38</xdr:row>
      <xdr:rowOff>95250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3924300" y="8029575"/>
          <a:ext cx="4762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</xdr:txBody>
    </xdr:sp>
    <xdr:clientData/>
  </xdr:twoCellAnchor>
  <xdr:twoCellAnchor>
    <xdr:from>
      <xdr:col>6</xdr:col>
      <xdr:colOff>628650</xdr:colOff>
      <xdr:row>38</xdr:row>
      <xdr:rowOff>114300</xdr:rowOff>
    </xdr:from>
    <xdr:to>
      <xdr:col>7</xdr:col>
      <xdr:colOff>390525</xdr:colOff>
      <xdr:row>39</xdr:row>
      <xdr:rowOff>85725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3895725" y="8210550"/>
          <a:ext cx="4191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Θ=90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9</xdr:col>
      <xdr:colOff>66675</xdr:colOff>
      <xdr:row>34</xdr:row>
      <xdr:rowOff>104775</xdr:rowOff>
    </xdr:from>
    <xdr:to>
      <xdr:col>9</xdr:col>
      <xdr:colOff>209550</xdr:colOff>
      <xdr:row>35</xdr:row>
      <xdr:rowOff>76200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4972050" y="74390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9</xdr:col>
      <xdr:colOff>66675</xdr:colOff>
      <xdr:row>41</xdr:row>
      <xdr:rowOff>104775</xdr:rowOff>
    </xdr:from>
    <xdr:to>
      <xdr:col>9</xdr:col>
      <xdr:colOff>209550</xdr:colOff>
      <xdr:row>42</xdr:row>
      <xdr:rowOff>76200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4972050" y="877252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9</xdr:col>
      <xdr:colOff>66675</xdr:colOff>
      <xdr:row>36</xdr:row>
      <xdr:rowOff>152400</xdr:rowOff>
    </xdr:from>
    <xdr:to>
      <xdr:col>9</xdr:col>
      <xdr:colOff>209550</xdr:colOff>
      <xdr:row>37</xdr:row>
      <xdr:rowOff>123825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4972050" y="786765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G</a:t>
          </a:r>
        </a:p>
      </xdr:txBody>
    </xdr:sp>
    <xdr:clientData/>
  </xdr:twoCellAnchor>
  <xdr:twoCellAnchor>
    <xdr:from>
      <xdr:col>9</xdr:col>
      <xdr:colOff>76200</xdr:colOff>
      <xdr:row>39</xdr:row>
      <xdr:rowOff>57150</xdr:rowOff>
    </xdr:from>
    <xdr:to>
      <xdr:col>9</xdr:col>
      <xdr:colOff>219075</xdr:colOff>
      <xdr:row>40</xdr:row>
      <xdr:rowOff>28575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4981575" y="834390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G</a:t>
          </a:r>
        </a:p>
      </xdr:txBody>
    </xdr:sp>
    <xdr:clientData/>
  </xdr:twoCellAnchor>
  <xdr:twoCellAnchor>
    <xdr:from>
      <xdr:col>10</xdr:col>
      <xdr:colOff>66675</xdr:colOff>
      <xdr:row>35</xdr:row>
      <xdr:rowOff>171450</xdr:rowOff>
    </xdr:from>
    <xdr:to>
      <xdr:col>10</xdr:col>
      <xdr:colOff>209550</xdr:colOff>
      <xdr:row>36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5676900" y="769620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10</xdr:col>
      <xdr:colOff>66675</xdr:colOff>
      <xdr:row>40</xdr:row>
      <xdr:rowOff>76200</xdr:rowOff>
    </xdr:from>
    <xdr:to>
      <xdr:col>10</xdr:col>
      <xdr:colOff>209550</xdr:colOff>
      <xdr:row>41</xdr:row>
      <xdr:rowOff>47625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5676900" y="855345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12</xdr:col>
      <xdr:colOff>85725</xdr:colOff>
      <xdr:row>40</xdr:row>
      <xdr:rowOff>76200</xdr:rowOff>
    </xdr:from>
    <xdr:to>
      <xdr:col>12</xdr:col>
      <xdr:colOff>228600</xdr:colOff>
      <xdr:row>41</xdr:row>
      <xdr:rowOff>47625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6877050" y="855345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I</a:t>
          </a:r>
        </a:p>
      </xdr:txBody>
    </xdr:sp>
    <xdr:clientData/>
  </xdr:twoCellAnchor>
  <xdr:twoCellAnchor>
    <xdr:from>
      <xdr:col>12</xdr:col>
      <xdr:colOff>57150</xdr:colOff>
      <xdr:row>35</xdr:row>
      <xdr:rowOff>171450</xdr:rowOff>
    </xdr:from>
    <xdr:to>
      <xdr:col>12</xdr:col>
      <xdr:colOff>200025</xdr:colOff>
      <xdr:row>36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6848475" y="7696200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I</a:t>
          </a:r>
        </a:p>
      </xdr:txBody>
    </xdr:sp>
    <xdr:clientData/>
  </xdr:twoCellAnchor>
  <xdr:twoCellAnchor>
    <xdr:from>
      <xdr:col>11</xdr:col>
      <xdr:colOff>419100</xdr:colOff>
      <xdr:row>37</xdr:row>
      <xdr:rowOff>114300</xdr:rowOff>
    </xdr:from>
    <xdr:to>
      <xdr:col>12</xdr:col>
      <xdr:colOff>352425</xdr:colOff>
      <xdr:row>38</xdr:row>
      <xdr:rowOff>85725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6619875" y="8020050"/>
          <a:ext cx="523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Κορφιάς</a:t>
          </a:r>
        </a:p>
      </xdr:txBody>
    </xdr:sp>
    <xdr:clientData/>
  </xdr:twoCellAnchor>
  <xdr:twoCellAnchor>
    <xdr:from>
      <xdr:col>10</xdr:col>
      <xdr:colOff>104775</xdr:colOff>
      <xdr:row>48</xdr:row>
      <xdr:rowOff>19050</xdr:rowOff>
    </xdr:from>
    <xdr:to>
      <xdr:col>12</xdr:col>
      <xdr:colOff>504825</xdr:colOff>
      <xdr:row>48</xdr:row>
      <xdr:rowOff>180975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5715000" y="10020300"/>
          <a:ext cx="1581150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Κατεύθυνση ανέμου Θ=90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13</xdr:col>
      <xdr:colOff>485775</xdr:colOff>
      <xdr:row>34</xdr:row>
      <xdr:rowOff>0</xdr:rowOff>
    </xdr:from>
    <xdr:to>
      <xdr:col>13</xdr:col>
      <xdr:colOff>485775</xdr:colOff>
      <xdr:row>43</xdr:row>
      <xdr:rowOff>0</xdr:rowOff>
    </xdr:to>
    <xdr:sp macro="" textlink="">
      <xdr:nvSpPr>
        <xdr:cNvPr id="8972" name="Line 89"/>
        <xdr:cNvSpPr>
          <a:spLocks noChangeShapeType="1"/>
        </xdr:cNvSpPr>
      </xdr:nvSpPr>
      <xdr:spPr bwMode="auto">
        <a:xfrm>
          <a:off x="7867650" y="7334250"/>
          <a:ext cx="0" cy="17145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9</xdr:col>
      <xdr:colOff>0</xdr:colOff>
      <xdr:row>44</xdr:row>
      <xdr:rowOff>0</xdr:rowOff>
    </xdr:from>
    <xdr:to>
      <xdr:col>9</xdr:col>
      <xdr:colOff>276225</xdr:colOff>
      <xdr:row>44</xdr:row>
      <xdr:rowOff>0</xdr:rowOff>
    </xdr:to>
    <xdr:sp macro="" textlink="">
      <xdr:nvSpPr>
        <xdr:cNvPr id="8973" name="Line 90"/>
        <xdr:cNvSpPr>
          <a:spLocks noChangeShapeType="1"/>
        </xdr:cNvSpPr>
      </xdr:nvSpPr>
      <xdr:spPr bwMode="auto">
        <a:xfrm>
          <a:off x="4905375" y="9239250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8</xdr:col>
      <xdr:colOff>190500</xdr:colOff>
      <xdr:row>41</xdr:row>
      <xdr:rowOff>0</xdr:rowOff>
    </xdr:from>
    <xdr:to>
      <xdr:col>8</xdr:col>
      <xdr:colOff>190500</xdr:colOff>
      <xdr:row>43</xdr:row>
      <xdr:rowOff>0</xdr:rowOff>
    </xdr:to>
    <xdr:sp macro="" textlink="">
      <xdr:nvSpPr>
        <xdr:cNvPr id="8974" name="Line 91"/>
        <xdr:cNvSpPr>
          <a:spLocks noChangeShapeType="1"/>
        </xdr:cNvSpPr>
      </xdr:nvSpPr>
      <xdr:spPr bwMode="auto">
        <a:xfrm>
          <a:off x="4714875" y="86677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8</xdr:col>
      <xdr:colOff>200025</xdr:colOff>
      <xdr:row>34</xdr:row>
      <xdr:rowOff>0</xdr:rowOff>
    </xdr:from>
    <xdr:to>
      <xdr:col>8</xdr:col>
      <xdr:colOff>200025</xdr:colOff>
      <xdr:row>36</xdr:row>
      <xdr:rowOff>0</xdr:rowOff>
    </xdr:to>
    <xdr:sp macro="" textlink="">
      <xdr:nvSpPr>
        <xdr:cNvPr id="8975" name="Line 92"/>
        <xdr:cNvSpPr>
          <a:spLocks noChangeShapeType="1"/>
        </xdr:cNvSpPr>
      </xdr:nvSpPr>
      <xdr:spPr bwMode="auto">
        <a:xfrm>
          <a:off x="4724400" y="7334250"/>
          <a:ext cx="0" cy="3810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9</xdr:col>
      <xdr:colOff>0</xdr:colOff>
      <xdr:row>45</xdr:row>
      <xdr:rowOff>0</xdr:rowOff>
    </xdr:from>
    <xdr:to>
      <xdr:col>11</xdr:col>
      <xdr:colOff>0</xdr:colOff>
      <xdr:row>45</xdr:row>
      <xdr:rowOff>0</xdr:rowOff>
    </xdr:to>
    <xdr:sp macro="" textlink="">
      <xdr:nvSpPr>
        <xdr:cNvPr id="8976" name="Line 93"/>
        <xdr:cNvSpPr>
          <a:spLocks noChangeShapeType="1"/>
        </xdr:cNvSpPr>
      </xdr:nvSpPr>
      <xdr:spPr bwMode="auto">
        <a:xfrm>
          <a:off x="4905375" y="9429750"/>
          <a:ext cx="1295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8</xdr:col>
      <xdr:colOff>85725</xdr:colOff>
      <xdr:row>34</xdr:row>
      <xdr:rowOff>0</xdr:rowOff>
    </xdr:from>
    <xdr:to>
      <xdr:col>8</xdr:col>
      <xdr:colOff>352425</xdr:colOff>
      <xdr:row>34</xdr:row>
      <xdr:rowOff>0</xdr:rowOff>
    </xdr:to>
    <xdr:sp macro="" textlink="">
      <xdr:nvSpPr>
        <xdr:cNvPr id="8977" name="Line 94"/>
        <xdr:cNvSpPr>
          <a:spLocks noChangeShapeType="1"/>
        </xdr:cNvSpPr>
      </xdr:nvSpPr>
      <xdr:spPr bwMode="auto">
        <a:xfrm>
          <a:off x="4610100" y="73342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85725</xdr:colOff>
      <xdr:row>36</xdr:row>
      <xdr:rowOff>0</xdr:rowOff>
    </xdr:from>
    <xdr:to>
      <xdr:col>8</xdr:col>
      <xdr:colOff>333375</xdr:colOff>
      <xdr:row>36</xdr:row>
      <xdr:rowOff>0</xdr:rowOff>
    </xdr:to>
    <xdr:sp macro="" textlink="">
      <xdr:nvSpPr>
        <xdr:cNvPr id="8978" name="Line 95"/>
        <xdr:cNvSpPr>
          <a:spLocks noChangeShapeType="1"/>
        </xdr:cNvSpPr>
      </xdr:nvSpPr>
      <xdr:spPr bwMode="auto">
        <a:xfrm>
          <a:off x="4610100" y="7715250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333375</xdr:colOff>
      <xdr:row>41</xdr:row>
      <xdr:rowOff>0</xdr:rowOff>
    </xdr:to>
    <xdr:sp macro="" textlink="">
      <xdr:nvSpPr>
        <xdr:cNvPr id="8979" name="Line 96"/>
        <xdr:cNvSpPr>
          <a:spLocks noChangeShapeType="1"/>
        </xdr:cNvSpPr>
      </xdr:nvSpPr>
      <xdr:spPr bwMode="auto">
        <a:xfrm>
          <a:off x="4591050" y="8667750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47625</xdr:colOff>
      <xdr:row>43</xdr:row>
      <xdr:rowOff>0</xdr:rowOff>
    </xdr:from>
    <xdr:to>
      <xdr:col>8</xdr:col>
      <xdr:colOff>323850</xdr:colOff>
      <xdr:row>43</xdr:row>
      <xdr:rowOff>0</xdr:rowOff>
    </xdr:to>
    <xdr:sp macro="" textlink="">
      <xdr:nvSpPr>
        <xdr:cNvPr id="8980" name="Line 97"/>
        <xdr:cNvSpPr>
          <a:spLocks noChangeShapeType="1"/>
        </xdr:cNvSpPr>
      </xdr:nvSpPr>
      <xdr:spPr bwMode="auto">
        <a:xfrm>
          <a:off x="4572000" y="9048750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43</xdr:row>
      <xdr:rowOff>76200</xdr:rowOff>
    </xdr:from>
    <xdr:to>
      <xdr:col>9</xdr:col>
      <xdr:colOff>0</xdr:colOff>
      <xdr:row>45</xdr:row>
      <xdr:rowOff>123825</xdr:rowOff>
    </xdr:to>
    <xdr:sp macro="" textlink="">
      <xdr:nvSpPr>
        <xdr:cNvPr id="8981" name="Line 98"/>
        <xdr:cNvSpPr>
          <a:spLocks noChangeShapeType="1"/>
        </xdr:cNvSpPr>
      </xdr:nvSpPr>
      <xdr:spPr bwMode="auto">
        <a:xfrm>
          <a:off x="4905375" y="9124950"/>
          <a:ext cx="0" cy="428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276225</xdr:colOff>
      <xdr:row>43</xdr:row>
      <xdr:rowOff>66675</xdr:rowOff>
    </xdr:from>
    <xdr:to>
      <xdr:col>9</xdr:col>
      <xdr:colOff>276225</xdr:colOff>
      <xdr:row>44</xdr:row>
      <xdr:rowOff>104775</xdr:rowOff>
    </xdr:to>
    <xdr:sp macro="" textlink="">
      <xdr:nvSpPr>
        <xdr:cNvPr id="8982" name="Line 99"/>
        <xdr:cNvSpPr>
          <a:spLocks noChangeShapeType="1"/>
        </xdr:cNvSpPr>
      </xdr:nvSpPr>
      <xdr:spPr bwMode="auto">
        <a:xfrm>
          <a:off x="5181600" y="91154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44</xdr:row>
      <xdr:rowOff>76200</xdr:rowOff>
    </xdr:from>
    <xdr:to>
      <xdr:col>11</xdr:col>
      <xdr:colOff>0</xdr:colOff>
      <xdr:row>45</xdr:row>
      <xdr:rowOff>123825</xdr:rowOff>
    </xdr:to>
    <xdr:sp macro="" textlink="">
      <xdr:nvSpPr>
        <xdr:cNvPr id="8983" name="Line 100"/>
        <xdr:cNvSpPr>
          <a:spLocks noChangeShapeType="1"/>
        </xdr:cNvSpPr>
      </xdr:nvSpPr>
      <xdr:spPr bwMode="auto">
        <a:xfrm>
          <a:off x="6200775" y="9315450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485775</xdr:colOff>
      <xdr:row>34</xdr:row>
      <xdr:rowOff>114300</xdr:rowOff>
    </xdr:from>
    <xdr:to>
      <xdr:col>8</xdr:col>
      <xdr:colOff>200025</xdr:colOff>
      <xdr:row>35</xdr:row>
      <xdr:rowOff>85725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4410075" y="7448550"/>
          <a:ext cx="3143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7</xdr:col>
      <xdr:colOff>485775</xdr:colOff>
      <xdr:row>41</xdr:row>
      <xdr:rowOff>114300</xdr:rowOff>
    </xdr:from>
    <xdr:to>
      <xdr:col>8</xdr:col>
      <xdr:colOff>200025</xdr:colOff>
      <xdr:row>42</xdr:row>
      <xdr:rowOff>85725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4410075" y="8782050"/>
          <a:ext cx="3143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8</xdr:col>
      <xdr:colOff>371475</xdr:colOff>
      <xdr:row>44</xdr:row>
      <xdr:rowOff>9525</xdr:rowOff>
    </xdr:from>
    <xdr:to>
      <xdr:col>9</xdr:col>
      <xdr:colOff>314325</xdr:colOff>
      <xdr:row>44</xdr:row>
      <xdr:rowOff>171450</xdr:rowOff>
    </xdr:to>
    <xdr:sp macro="" textlink="">
      <xdr:nvSpPr>
        <xdr:cNvPr id="2151" name="Text Box 103"/>
        <xdr:cNvSpPr txBox="1">
          <a:spLocks noChangeArrowheads="1"/>
        </xdr:cNvSpPr>
      </xdr:nvSpPr>
      <xdr:spPr bwMode="auto">
        <a:xfrm>
          <a:off x="4895850" y="9248775"/>
          <a:ext cx="32385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e/10</a:t>
          </a:r>
        </a:p>
      </xdr:txBody>
    </xdr:sp>
    <xdr:clientData/>
  </xdr:twoCellAnchor>
  <xdr:twoCellAnchor>
    <xdr:from>
      <xdr:col>9</xdr:col>
      <xdr:colOff>409575</xdr:colOff>
      <xdr:row>45</xdr:row>
      <xdr:rowOff>19050</xdr:rowOff>
    </xdr:from>
    <xdr:to>
      <xdr:col>10</xdr:col>
      <xdr:colOff>95250</xdr:colOff>
      <xdr:row>45</xdr:row>
      <xdr:rowOff>180975</xdr:rowOff>
    </xdr:to>
    <xdr:sp macro="" textlink="">
      <xdr:nvSpPr>
        <xdr:cNvPr id="2152" name="Text Box 104"/>
        <xdr:cNvSpPr txBox="1">
          <a:spLocks noChangeArrowheads="1"/>
        </xdr:cNvSpPr>
      </xdr:nvSpPr>
      <xdr:spPr bwMode="auto">
        <a:xfrm>
          <a:off x="5314950" y="9448800"/>
          <a:ext cx="39052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e/2</a:t>
          </a:r>
        </a:p>
      </xdr:txBody>
    </xdr:sp>
    <xdr:clientData/>
  </xdr:twoCellAnchor>
  <xdr:twoCellAnchor>
    <xdr:from>
      <xdr:col>15</xdr:col>
      <xdr:colOff>247650</xdr:colOff>
      <xdr:row>46</xdr:row>
      <xdr:rowOff>9525</xdr:rowOff>
    </xdr:from>
    <xdr:to>
      <xdr:col>18</xdr:col>
      <xdr:colOff>266700</xdr:colOff>
      <xdr:row>49</xdr:row>
      <xdr:rowOff>0</xdr:rowOff>
    </xdr:to>
    <xdr:sp macro="" textlink="">
      <xdr:nvSpPr>
        <xdr:cNvPr id="2153" name="Text Box 105"/>
        <xdr:cNvSpPr txBox="1">
          <a:spLocks noChangeArrowheads="1"/>
        </xdr:cNvSpPr>
      </xdr:nvSpPr>
      <xdr:spPr bwMode="auto">
        <a:xfrm>
          <a:off x="8953500" y="9629775"/>
          <a:ext cx="1933575" cy="561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Ύψος αναφοράς: </a:t>
          </a:r>
          <a:r>
            <a:rPr lang="en-US" sz="1000" b="0" i="0" strike="noStrike">
              <a:solidFill>
                <a:srgbClr val="000000"/>
              </a:solidFill>
              <a:latin typeface="Arial Greek"/>
            </a:rPr>
            <a:t>ze=h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e=min(b,2h)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b=</a:t>
          </a:r>
          <a:r>
            <a:rPr lang="el-GR" sz="1000" b="0" i="0" strike="noStrike">
              <a:solidFill>
                <a:srgbClr val="000000"/>
              </a:solidFill>
              <a:latin typeface="Arial Greek"/>
            </a:rPr>
            <a:t>διάσταση κάθετη στον άνεμο</a:t>
          </a:r>
        </a:p>
      </xdr:txBody>
    </xdr:sp>
    <xdr:clientData/>
  </xdr:twoCellAnchor>
  <xdr:twoCellAnchor>
    <xdr:from>
      <xdr:col>13</xdr:col>
      <xdr:colOff>390525</xdr:colOff>
      <xdr:row>34</xdr:row>
      <xdr:rowOff>0</xdr:rowOff>
    </xdr:from>
    <xdr:to>
      <xdr:col>14</xdr:col>
      <xdr:colOff>38100</xdr:colOff>
      <xdr:row>34</xdr:row>
      <xdr:rowOff>0</xdr:rowOff>
    </xdr:to>
    <xdr:sp macro="" textlink="">
      <xdr:nvSpPr>
        <xdr:cNvPr id="8989" name="Line 106"/>
        <xdr:cNvSpPr>
          <a:spLocks noChangeShapeType="1"/>
        </xdr:cNvSpPr>
      </xdr:nvSpPr>
      <xdr:spPr bwMode="auto">
        <a:xfrm>
          <a:off x="7772400" y="7334250"/>
          <a:ext cx="238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390525</xdr:colOff>
      <xdr:row>43</xdr:row>
      <xdr:rowOff>0</xdr:rowOff>
    </xdr:from>
    <xdr:to>
      <xdr:col>14</xdr:col>
      <xdr:colOff>57150</xdr:colOff>
      <xdr:row>43</xdr:row>
      <xdr:rowOff>0</xdr:rowOff>
    </xdr:to>
    <xdr:sp macro="" textlink="">
      <xdr:nvSpPr>
        <xdr:cNvPr id="8990" name="Line 107"/>
        <xdr:cNvSpPr>
          <a:spLocks noChangeShapeType="1"/>
        </xdr:cNvSpPr>
      </xdr:nvSpPr>
      <xdr:spPr bwMode="auto">
        <a:xfrm>
          <a:off x="7772400" y="9048750"/>
          <a:ext cx="257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495300</xdr:colOff>
      <xdr:row>38</xdr:row>
      <xdr:rowOff>38100</xdr:rowOff>
    </xdr:from>
    <xdr:to>
      <xdr:col>14</xdr:col>
      <xdr:colOff>57150</xdr:colOff>
      <xdr:row>39</xdr:row>
      <xdr:rowOff>9525</xdr:rowOff>
    </xdr:to>
    <xdr:sp macro="" textlink="">
      <xdr:nvSpPr>
        <xdr:cNvPr id="2156" name="Text Box 108"/>
        <xdr:cNvSpPr txBox="1">
          <a:spLocks noChangeArrowheads="1"/>
        </xdr:cNvSpPr>
      </xdr:nvSpPr>
      <xdr:spPr bwMode="auto">
        <a:xfrm>
          <a:off x="7877175" y="8134350"/>
          <a:ext cx="1524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2</xdr:col>
      <xdr:colOff>733425</xdr:colOff>
      <xdr:row>31</xdr:row>
      <xdr:rowOff>0</xdr:rowOff>
    </xdr:from>
    <xdr:to>
      <xdr:col>5</xdr:col>
      <xdr:colOff>533400</xdr:colOff>
      <xdr:row>31</xdr:row>
      <xdr:rowOff>0</xdr:rowOff>
    </xdr:to>
    <xdr:sp macro="" textlink="">
      <xdr:nvSpPr>
        <xdr:cNvPr id="8993" name="Line 110"/>
        <xdr:cNvSpPr>
          <a:spLocks noChangeShapeType="1"/>
        </xdr:cNvSpPr>
      </xdr:nvSpPr>
      <xdr:spPr bwMode="auto">
        <a:xfrm flipH="1" flipV="1">
          <a:off x="1571625" y="6762750"/>
          <a:ext cx="1685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4</xdr:col>
      <xdr:colOff>190500</xdr:colOff>
      <xdr:row>30</xdr:row>
      <xdr:rowOff>9525</xdr:rowOff>
    </xdr:from>
    <xdr:to>
      <xdr:col>4</xdr:col>
      <xdr:colOff>333375</xdr:colOff>
      <xdr:row>30</xdr:row>
      <xdr:rowOff>171450</xdr:rowOff>
    </xdr:to>
    <xdr:sp macro="" textlink="">
      <xdr:nvSpPr>
        <xdr:cNvPr id="2159" name="Text Box 111"/>
        <xdr:cNvSpPr txBox="1">
          <a:spLocks noChangeArrowheads="1"/>
        </xdr:cNvSpPr>
      </xdr:nvSpPr>
      <xdr:spPr bwMode="auto">
        <a:xfrm>
          <a:off x="2343150" y="6581775"/>
          <a:ext cx="142875" cy="16192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29" name="Line 2"/>
        <xdr:cNvSpPr>
          <a:spLocks noChangeShapeType="1"/>
        </xdr:cNvSpPr>
      </xdr:nvSpPr>
      <xdr:spPr bwMode="auto">
        <a:xfrm flipV="1">
          <a:off x="1990725" y="450532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9830" name="Line 3"/>
        <xdr:cNvSpPr>
          <a:spLocks noChangeShapeType="1"/>
        </xdr:cNvSpPr>
      </xdr:nvSpPr>
      <xdr:spPr bwMode="auto">
        <a:xfrm flipV="1">
          <a:off x="3667125" y="4505325"/>
          <a:ext cx="0" cy="0"/>
        </a:xfrm>
        <a:prstGeom prst="line">
          <a:avLst/>
        </a:prstGeom>
        <a:noFill/>
        <a:ln w="127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152400</xdr:colOff>
      <xdr:row>19</xdr:row>
      <xdr:rowOff>0</xdr:rowOff>
    </xdr:from>
    <xdr:to>
      <xdr:col>3</xdr:col>
      <xdr:colOff>628650</xdr:colOff>
      <xdr:row>19</xdr:row>
      <xdr:rowOff>0</xdr:rowOff>
    </xdr:to>
    <xdr:sp macro="" textlink="">
      <xdr:nvSpPr>
        <xdr:cNvPr id="6155" name="Text Box 11"/>
        <xdr:cNvSpPr txBox="1">
          <a:spLocks noChangeArrowheads="1"/>
        </xdr:cNvSpPr>
      </xdr:nvSpPr>
      <xdr:spPr bwMode="auto">
        <a:xfrm>
          <a:off x="1390650" y="4505325"/>
          <a:ext cx="4762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</xdr:txBody>
    </xdr:sp>
    <xdr:clientData/>
  </xdr:twoCellAnchor>
  <xdr:twoCellAnchor>
    <xdr:from>
      <xdr:col>3</xdr:col>
      <xdr:colOff>723900</xdr:colOff>
      <xdr:row>19</xdr:row>
      <xdr:rowOff>0</xdr:rowOff>
    </xdr:from>
    <xdr:to>
      <xdr:col>6</xdr:col>
      <xdr:colOff>47625</xdr:colOff>
      <xdr:row>19</xdr:row>
      <xdr:rowOff>0</xdr:rowOff>
    </xdr:to>
    <xdr:sp macro="" textlink="">
      <xdr:nvSpPr>
        <xdr:cNvPr id="6156" name="Text Box 12"/>
        <xdr:cNvSpPr txBox="1">
          <a:spLocks noChangeArrowheads="1"/>
        </xdr:cNvSpPr>
      </xdr:nvSpPr>
      <xdr:spPr bwMode="auto">
        <a:xfrm>
          <a:off x="1962150" y="4505325"/>
          <a:ext cx="1209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Προσήνεμη πλευρά</a:t>
          </a:r>
        </a:p>
      </xdr:txBody>
    </xdr:sp>
    <xdr:clientData/>
  </xdr:twoCellAnchor>
  <xdr:twoCellAnchor>
    <xdr:from>
      <xdr:col>5</xdr:col>
      <xdr:colOff>276225</xdr:colOff>
      <xdr:row>19</xdr:row>
      <xdr:rowOff>0</xdr:rowOff>
    </xdr:from>
    <xdr:to>
      <xdr:col>7</xdr:col>
      <xdr:colOff>200025</xdr:colOff>
      <xdr:row>19</xdr:row>
      <xdr:rowOff>0</xdr:rowOff>
    </xdr:to>
    <xdr:sp macro="" textlink="">
      <xdr:nvSpPr>
        <xdr:cNvPr id="6158" name="Text Box 14"/>
        <xdr:cNvSpPr txBox="1">
          <a:spLocks noChangeArrowheads="1"/>
        </xdr:cNvSpPr>
      </xdr:nvSpPr>
      <xdr:spPr bwMode="auto">
        <a:xfrm>
          <a:off x="2828925" y="4505325"/>
          <a:ext cx="10382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Υπήνεμη πλευρά</a:t>
          </a:r>
        </a:p>
      </xdr:txBody>
    </xdr:sp>
    <xdr:clientData/>
  </xdr:twoCellAnchor>
  <xdr:twoCellAnchor>
    <xdr:from>
      <xdr:col>5</xdr:col>
      <xdr:colOff>504825</xdr:colOff>
      <xdr:row>19</xdr:row>
      <xdr:rowOff>0</xdr:rowOff>
    </xdr:from>
    <xdr:to>
      <xdr:col>6</xdr:col>
      <xdr:colOff>0</xdr:colOff>
      <xdr:row>19</xdr:row>
      <xdr:rowOff>0</xdr:rowOff>
    </xdr:to>
    <xdr:sp macro="" textlink="">
      <xdr:nvSpPr>
        <xdr:cNvPr id="9834" name="Line 15"/>
        <xdr:cNvSpPr>
          <a:spLocks noChangeShapeType="1"/>
        </xdr:cNvSpPr>
      </xdr:nvSpPr>
      <xdr:spPr bwMode="auto">
        <a:xfrm flipH="1">
          <a:off x="3057525" y="4505325"/>
          <a:ext cx="666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104775</xdr:colOff>
      <xdr:row>19</xdr:row>
      <xdr:rowOff>0</xdr:rowOff>
    </xdr:from>
    <xdr:to>
      <xdr:col>4</xdr:col>
      <xdr:colOff>247650</xdr:colOff>
      <xdr:row>19</xdr:row>
      <xdr:rowOff>0</xdr:rowOff>
    </xdr:to>
    <xdr:sp macro="" textlink="">
      <xdr:nvSpPr>
        <xdr:cNvPr id="6160" name="Text Box 16"/>
        <xdr:cNvSpPr txBox="1">
          <a:spLocks noChangeArrowheads="1"/>
        </xdr:cNvSpPr>
      </xdr:nvSpPr>
      <xdr:spPr bwMode="auto">
        <a:xfrm>
          <a:off x="20955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α</a:t>
          </a:r>
        </a:p>
      </xdr:txBody>
    </xdr:sp>
    <xdr:clientData/>
  </xdr:twoCellAnchor>
  <xdr:twoCellAnchor>
    <xdr:from>
      <xdr:col>6</xdr:col>
      <xdr:colOff>304800</xdr:colOff>
      <xdr:row>19</xdr:row>
      <xdr:rowOff>0</xdr:rowOff>
    </xdr:from>
    <xdr:to>
      <xdr:col>6</xdr:col>
      <xdr:colOff>447675</xdr:colOff>
      <xdr:row>19</xdr:row>
      <xdr:rowOff>0</xdr:rowOff>
    </xdr:to>
    <xdr:sp macro="" textlink="">
      <xdr:nvSpPr>
        <xdr:cNvPr id="6161" name="Text Box 17"/>
        <xdr:cNvSpPr txBox="1">
          <a:spLocks noChangeArrowheads="1"/>
        </xdr:cNvSpPr>
      </xdr:nvSpPr>
      <xdr:spPr bwMode="auto">
        <a:xfrm>
          <a:off x="34290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α</a:t>
          </a:r>
        </a:p>
      </xdr:txBody>
    </xdr:sp>
    <xdr:clientData/>
  </xdr:twoCellAnchor>
  <xdr:twoCellAnchor>
    <xdr:from>
      <xdr:col>3</xdr:col>
      <xdr:colOff>9525</xdr:colOff>
      <xdr:row>19</xdr:row>
      <xdr:rowOff>0</xdr:rowOff>
    </xdr:from>
    <xdr:to>
      <xdr:col>3</xdr:col>
      <xdr:colOff>314325</xdr:colOff>
      <xdr:row>19</xdr:row>
      <xdr:rowOff>0</xdr:rowOff>
    </xdr:to>
    <xdr:sp macro="" textlink="">
      <xdr:nvSpPr>
        <xdr:cNvPr id="6162" name="Text Box 18"/>
        <xdr:cNvSpPr txBox="1">
          <a:spLocks noChangeArrowheads="1"/>
        </xdr:cNvSpPr>
      </xdr:nvSpPr>
      <xdr:spPr bwMode="auto">
        <a:xfrm>
          <a:off x="1247775" y="4505325"/>
          <a:ext cx="30480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α&gt;0</a:t>
          </a:r>
        </a:p>
      </xdr:txBody>
    </xdr:sp>
    <xdr:clientData/>
  </xdr:twoCellAnchor>
  <xdr:twoCellAnchor>
    <xdr:from>
      <xdr:col>4</xdr:col>
      <xdr:colOff>9525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6163" name="Text Box 19"/>
        <xdr:cNvSpPr txBox="1">
          <a:spLocks noChangeArrowheads="1"/>
        </xdr:cNvSpPr>
      </xdr:nvSpPr>
      <xdr:spPr bwMode="auto">
        <a:xfrm>
          <a:off x="2000250" y="4505325"/>
          <a:ext cx="16668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Θετική γωνία κλίσης στέγης</a:t>
          </a:r>
        </a:p>
      </xdr:txBody>
    </xdr:sp>
    <xdr:clientData/>
  </xdr:twoCellAnchor>
  <xdr:twoCellAnchor>
    <xdr:from>
      <xdr:col>7</xdr:col>
      <xdr:colOff>161925</xdr:colOff>
      <xdr:row>19</xdr:row>
      <xdr:rowOff>0</xdr:rowOff>
    </xdr:from>
    <xdr:to>
      <xdr:col>7</xdr:col>
      <xdr:colOff>161925</xdr:colOff>
      <xdr:row>19</xdr:row>
      <xdr:rowOff>0</xdr:rowOff>
    </xdr:to>
    <xdr:sp macro="" textlink="">
      <xdr:nvSpPr>
        <xdr:cNvPr id="9839" name="Line 20"/>
        <xdr:cNvSpPr>
          <a:spLocks noChangeShapeType="1"/>
        </xdr:cNvSpPr>
      </xdr:nvSpPr>
      <xdr:spPr bwMode="auto">
        <a:xfrm>
          <a:off x="382905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7</xdr:col>
      <xdr:colOff>47625</xdr:colOff>
      <xdr:row>19</xdr:row>
      <xdr:rowOff>0</xdr:rowOff>
    </xdr:from>
    <xdr:to>
      <xdr:col>7</xdr:col>
      <xdr:colOff>295275</xdr:colOff>
      <xdr:row>19</xdr:row>
      <xdr:rowOff>0</xdr:rowOff>
    </xdr:to>
    <xdr:sp macro="" textlink="">
      <xdr:nvSpPr>
        <xdr:cNvPr id="9840" name="Line 21"/>
        <xdr:cNvSpPr>
          <a:spLocks noChangeShapeType="1"/>
        </xdr:cNvSpPr>
      </xdr:nvSpPr>
      <xdr:spPr bwMode="auto">
        <a:xfrm>
          <a:off x="3714750" y="4505325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152400</xdr:colOff>
      <xdr:row>19</xdr:row>
      <xdr:rowOff>0</xdr:rowOff>
    </xdr:from>
    <xdr:to>
      <xdr:col>7</xdr:col>
      <xdr:colOff>295275</xdr:colOff>
      <xdr:row>19</xdr:row>
      <xdr:rowOff>0</xdr:rowOff>
    </xdr:to>
    <xdr:sp macro="" textlink="">
      <xdr:nvSpPr>
        <xdr:cNvPr id="6166" name="Text Box 22"/>
        <xdr:cNvSpPr txBox="1">
          <a:spLocks noChangeArrowheads="1"/>
        </xdr:cNvSpPr>
      </xdr:nvSpPr>
      <xdr:spPr bwMode="auto">
        <a:xfrm>
          <a:off x="381952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276225</xdr:colOff>
      <xdr:row>19</xdr:row>
      <xdr:rowOff>0</xdr:rowOff>
    </xdr:to>
    <xdr:sp macro="" textlink="">
      <xdr:nvSpPr>
        <xdr:cNvPr id="9842" name="Rectangle 23"/>
        <xdr:cNvSpPr>
          <a:spLocks noChangeArrowheads="1"/>
        </xdr:cNvSpPr>
      </xdr:nvSpPr>
      <xdr:spPr bwMode="auto">
        <a:xfrm>
          <a:off x="1990725" y="4505325"/>
          <a:ext cx="276225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276225</xdr:colOff>
      <xdr:row>19</xdr:row>
      <xdr:rowOff>0</xdr:rowOff>
    </xdr:to>
    <xdr:sp macro="" textlink="">
      <xdr:nvSpPr>
        <xdr:cNvPr id="9843" name="Rectangle 24"/>
        <xdr:cNvSpPr>
          <a:spLocks noChangeArrowheads="1"/>
        </xdr:cNvSpPr>
      </xdr:nvSpPr>
      <xdr:spPr bwMode="auto">
        <a:xfrm>
          <a:off x="1990725" y="4505325"/>
          <a:ext cx="276225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542925</xdr:colOff>
      <xdr:row>19</xdr:row>
      <xdr:rowOff>0</xdr:rowOff>
    </xdr:from>
    <xdr:to>
      <xdr:col>7</xdr:col>
      <xdr:colOff>0</xdr:colOff>
      <xdr:row>19</xdr:row>
      <xdr:rowOff>0</xdr:rowOff>
    </xdr:to>
    <xdr:sp macro="" textlink="">
      <xdr:nvSpPr>
        <xdr:cNvPr id="9844" name="Rectangle 28"/>
        <xdr:cNvSpPr>
          <a:spLocks noChangeArrowheads="1"/>
        </xdr:cNvSpPr>
      </xdr:nvSpPr>
      <xdr:spPr bwMode="auto">
        <a:xfrm>
          <a:off x="3095625" y="4505325"/>
          <a:ext cx="571500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142875</xdr:colOff>
      <xdr:row>19</xdr:row>
      <xdr:rowOff>0</xdr:rowOff>
    </xdr:from>
    <xdr:to>
      <xdr:col>3</xdr:col>
      <xdr:colOff>619125</xdr:colOff>
      <xdr:row>19</xdr:row>
      <xdr:rowOff>0</xdr:rowOff>
    </xdr:to>
    <xdr:sp macro="" textlink="">
      <xdr:nvSpPr>
        <xdr:cNvPr id="6176" name="Text Box 32"/>
        <xdr:cNvSpPr txBox="1">
          <a:spLocks noChangeArrowheads="1"/>
        </xdr:cNvSpPr>
      </xdr:nvSpPr>
      <xdr:spPr bwMode="auto">
        <a:xfrm>
          <a:off x="1381125" y="45053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Θ=0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2</xdr:col>
      <xdr:colOff>342900</xdr:colOff>
      <xdr:row>19</xdr:row>
      <xdr:rowOff>0</xdr:rowOff>
    </xdr:from>
    <xdr:to>
      <xdr:col>3</xdr:col>
      <xdr:colOff>180975</xdr:colOff>
      <xdr:row>19</xdr:row>
      <xdr:rowOff>0</xdr:rowOff>
    </xdr:to>
    <xdr:sp macro="" textlink="">
      <xdr:nvSpPr>
        <xdr:cNvPr id="6177" name="Text Box 33"/>
        <xdr:cNvSpPr txBox="1">
          <a:spLocks noChangeArrowheads="1"/>
        </xdr:cNvSpPr>
      </xdr:nvSpPr>
      <xdr:spPr bwMode="auto">
        <a:xfrm>
          <a:off x="742950" y="4505325"/>
          <a:ext cx="676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</xdr:txBody>
    </xdr:sp>
    <xdr:clientData/>
  </xdr:twoCellAnchor>
  <xdr:twoCellAnchor>
    <xdr:from>
      <xdr:col>2</xdr:col>
      <xdr:colOff>390525</xdr:colOff>
      <xdr:row>19</xdr:row>
      <xdr:rowOff>0</xdr:rowOff>
    </xdr:from>
    <xdr:to>
      <xdr:col>3</xdr:col>
      <xdr:colOff>228600</xdr:colOff>
      <xdr:row>19</xdr:row>
      <xdr:rowOff>0</xdr:rowOff>
    </xdr:to>
    <xdr:sp macro="" textlink="">
      <xdr:nvSpPr>
        <xdr:cNvPr id="6178" name="Text Box 34"/>
        <xdr:cNvSpPr txBox="1">
          <a:spLocks noChangeArrowheads="1"/>
        </xdr:cNvSpPr>
      </xdr:nvSpPr>
      <xdr:spPr bwMode="auto">
        <a:xfrm>
          <a:off x="790575" y="4505325"/>
          <a:ext cx="6762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Θ=0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4</xdr:col>
      <xdr:colOff>66675</xdr:colOff>
      <xdr:row>19</xdr:row>
      <xdr:rowOff>0</xdr:rowOff>
    </xdr:from>
    <xdr:to>
      <xdr:col>4</xdr:col>
      <xdr:colOff>209550</xdr:colOff>
      <xdr:row>19</xdr:row>
      <xdr:rowOff>0</xdr:rowOff>
    </xdr:to>
    <xdr:sp macro="" textlink="">
      <xdr:nvSpPr>
        <xdr:cNvPr id="6179" name="Text Box 35"/>
        <xdr:cNvSpPr txBox="1">
          <a:spLocks noChangeArrowheads="1"/>
        </xdr:cNvSpPr>
      </xdr:nvSpPr>
      <xdr:spPr bwMode="auto">
        <a:xfrm>
          <a:off x="20574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4</xdr:col>
      <xdr:colOff>66675</xdr:colOff>
      <xdr:row>19</xdr:row>
      <xdr:rowOff>0</xdr:rowOff>
    </xdr:from>
    <xdr:to>
      <xdr:col>4</xdr:col>
      <xdr:colOff>209550</xdr:colOff>
      <xdr:row>19</xdr:row>
      <xdr:rowOff>0</xdr:rowOff>
    </xdr:to>
    <xdr:sp macro="" textlink="">
      <xdr:nvSpPr>
        <xdr:cNvPr id="6180" name="Text Box 36"/>
        <xdr:cNvSpPr txBox="1">
          <a:spLocks noChangeArrowheads="1"/>
        </xdr:cNvSpPr>
      </xdr:nvSpPr>
      <xdr:spPr bwMode="auto">
        <a:xfrm>
          <a:off x="20574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4</xdr:col>
      <xdr:colOff>57150</xdr:colOff>
      <xdr:row>19</xdr:row>
      <xdr:rowOff>0</xdr:rowOff>
    </xdr:from>
    <xdr:to>
      <xdr:col>4</xdr:col>
      <xdr:colOff>200025</xdr:colOff>
      <xdr:row>19</xdr:row>
      <xdr:rowOff>0</xdr:rowOff>
    </xdr:to>
    <xdr:sp macro="" textlink="">
      <xdr:nvSpPr>
        <xdr:cNvPr id="6181" name="Text Box 37"/>
        <xdr:cNvSpPr txBox="1">
          <a:spLocks noChangeArrowheads="1"/>
        </xdr:cNvSpPr>
      </xdr:nvSpPr>
      <xdr:spPr bwMode="auto">
        <a:xfrm>
          <a:off x="204787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G</a:t>
          </a:r>
        </a:p>
      </xdr:txBody>
    </xdr:sp>
    <xdr:clientData/>
  </xdr:twoCellAnchor>
  <xdr:twoCellAnchor>
    <xdr:from>
      <xdr:col>4</xdr:col>
      <xdr:colOff>476250</xdr:colOff>
      <xdr:row>19</xdr:row>
      <xdr:rowOff>0</xdr:rowOff>
    </xdr:from>
    <xdr:to>
      <xdr:col>5</xdr:col>
      <xdr:colOff>57150</xdr:colOff>
      <xdr:row>19</xdr:row>
      <xdr:rowOff>0</xdr:rowOff>
    </xdr:to>
    <xdr:sp macro="" textlink="">
      <xdr:nvSpPr>
        <xdr:cNvPr id="6182" name="Text Box 38"/>
        <xdr:cNvSpPr txBox="1">
          <a:spLocks noChangeArrowheads="1"/>
        </xdr:cNvSpPr>
      </xdr:nvSpPr>
      <xdr:spPr bwMode="auto">
        <a:xfrm>
          <a:off x="246697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5</xdr:col>
      <xdr:colOff>333375</xdr:colOff>
      <xdr:row>19</xdr:row>
      <xdr:rowOff>0</xdr:rowOff>
    </xdr:from>
    <xdr:to>
      <xdr:col>5</xdr:col>
      <xdr:colOff>476250</xdr:colOff>
      <xdr:row>19</xdr:row>
      <xdr:rowOff>0</xdr:rowOff>
    </xdr:to>
    <xdr:sp macro="" textlink="">
      <xdr:nvSpPr>
        <xdr:cNvPr id="6183" name="Text Box 39"/>
        <xdr:cNvSpPr txBox="1">
          <a:spLocks noChangeArrowheads="1"/>
        </xdr:cNvSpPr>
      </xdr:nvSpPr>
      <xdr:spPr bwMode="auto">
        <a:xfrm>
          <a:off x="288607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J</a:t>
          </a:r>
        </a:p>
      </xdr:txBody>
    </xdr:sp>
    <xdr:clientData/>
  </xdr:twoCellAnchor>
  <xdr:twoCellAnchor>
    <xdr:from>
      <xdr:col>6</xdr:col>
      <xdr:colOff>200025</xdr:colOff>
      <xdr:row>19</xdr:row>
      <xdr:rowOff>0</xdr:rowOff>
    </xdr:from>
    <xdr:to>
      <xdr:col>6</xdr:col>
      <xdr:colOff>342900</xdr:colOff>
      <xdr:row>19</xdr:row>
      <xdr:rowOff>0</xdr:rowOff>
    </xdr:to>
    <xdr:sp macro="" textlink="">
      <xdr:nvSpPr>
        <xdr:cNvPr id="6184" name="Text Box 40"/>
        <xdr:cNvSpPr txBox="1">
          <a:spLocks noChangeArrowheads="1"/>
        </xdr:cNvSpPr>
      </xdr:nvSpPr>
      <xdr:spPr bwMode="auto">
        <a:xfrm>
          <a:off x="332422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I</a:t>
          </a:r>
        </a:p>
      </xdr:txBody>
    </xdr:sp>
    <xdr:clientData/>
  </xdr:twoCellAnchor>
  <xdr:twoCellAnchor>
    <xdr:from>
      <xdr:col>4</xdr:col>
      <xdr:colOff>104775</xdr:colOff>
      <xdr:row>19</xdr:row>
      <xdr:rowOff>0</xdr:rowOff>
    </xdr:from>
    <xdr:to>
      <xdr:col>6</xdr:col>
      <xdr:colOff>466725</xdr:colOff>
      <xdr:row>19</xdr:row>
      <xdr:rowOff>0</xdr:rowOff>
    </xdr:to>
    <xdr:sp macro="" textlink="">
      <xdr:nvSpPr>
        <xdr:cNvPr id="6185" name="Text Box 41"/>
        <xdr:cNvSpPr txBox="1">
          <a:spLocks noChangeArrowheads="1"/>
        </xdr:cNvSpPr>
      </xdr:nvSpPr>
      <xdr:spPr bwMode="auto">
        <a:xfrm>
          <a:off x="2095500" y="4505325"/>
          <a:ext cx="14954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Κατεύθυνση ανέμου Θ=0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3</xdr:col>
      <xdr:colOff>523875</xdr:colOff>
      <xdr:row>19</xdr:row>
      <xdr:rowOff>0</xdr:rowOff>
    </xdr:from>
    <xdr:to>
      <xdr:col>3</xdr:col>
      <xdr:colOff>523875</xdr:colOff>
      <xdr:row>19</xdr:row>
      <xdr:rowOff>0</xdr:rowOff>
    </xdr:to>
    <xdr:sp macro="" textlink="">
      <xdr:nvSpPr>
        <xdr:cNvPr id="9855" name="Line 42"/>
        <xdr:cNvSpPr>
          <a:spLocks noChangeShapeType="1"/>
        </xdr:cNvSpPr>
      </xdr:nvSpPr>
      <xdr:spPr bwMode="auto">
        <a:xfrm>
          <a:off x="1762125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3</xdr:col>
      <xdr:colOff>514350</xdr:colOff>
      <xdr:row>19</xdr:row>
      <xdr:rowOff>0</xdr:rowOff>
    </xdr:from>
    <xdr:to>
      <xdr:col>3</xdr:col>
      <xdr:colOff>514350</xdr:colOff>
      <xdr:row>19</xdr:row>
      <xdr:rowOff>0</xdr:rowOff>
    </xdr:to>
    <xdr:sp macro="" textlink="">
      <xdr:nvSpPr>
        <xdr:cNvPr id="9856" name="Line 43"/>
        <xdr:cNvSpPr>
          <a:spLocks noChangeShapeType="1"/>
        </xdr:cNvSpPr>
      </xdr:nvSpPr>
      <xdr:spPr bwMode="auto">
        <a:xfrm>
          <a:off x="175260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7</xdr:col>
      <xdr:colOff>161925</xdr:colOff>
      <xdr:row>19</xdr:row>
      <xdr:rowOff>0</xdr:rowOff>
    </xdr:from>
    <xdr:to>
      <xdr:col>7</xdr:col>
      <xdr:colOff>161925</xdr:colOff>
      <xdr:row>19</xdr:row>
      <xdr:rowOff>0</xdr:rowOff>
    </xdr:to>
    <xdr:sp macro="" textlink="">
      <xdr:nvSpPr>
        <xdr:cNvPr id="9857" name="Line 46"/>
        <xdr:cNvSpPr>
          <a:spLocks noChangeShapeType="1"/>
        </xdr:cNvSpPr>
      </xdr:nvSpPr>
      <xdr:spPr bwMode="auto">
        <a:xfrm>
          <a:off x="382905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7</xdr:col>
      <xdr:colOff>171450</xdr:colOff>
      <xdr:row>19</xdr:row>
      <xdr:rowOff>0</xdr:rowOff>
    </xdr:from>
    <xdr:to>
      <xdr:col>7</xdr:col>
      <xdr:colOff>314325</xdr:colOff>
      <xdr:row>19</xdr:row>
      <xdr:rowOff>0</xdr:rowOff>
    </xdr:to>
    <xdr:sp macro="" textlink="">
      <xdr:nvSpPr>
        <xdr:cNvPr id="6191" name="Text Box 47"/>
        <xdr:cNvSpPr txBox="1">
          <a:spLocks noChangeArrowheads="1"/>
        </xdr:cNvSpPr>
      </xdr:nvSpPr>
      <xdr:spPr bwMode="auto">
        <a:xfrm>
          <a:off x="383857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5</xdr:col>
      <xdr:colOff>95250</xdr:colOff>
      <xdr:row>19</xdr:row>
      <xdr:rowOff>0</xdr:rowOff>
    </xdr:from>
    <xdr:to>
      <xdr:col>5</xdr:col>
      <xdr:colOff>285750</xdr:colOff>
      <xdr:row>19</xdr:row>
      <xdr:rowOff>0</xdr:rowOff>
    </xdr:to>
    <xdr:sp macro="" textlink="">
      <xdr:nvSpPr>
        <xdr:cNvPr id="6192" name="Text Box 48"/>
        <xdr:cNvSpPr txBox="1">
          <a:spLocks noChangeArrowheads="1"/>
        </xdr:cNvSpPr>
      </xdr:nvSpPr>
      <xdr:spPr bwMode="auto">
        <a:xfrm>
          <a:off x="2647950" y="4505325"/>
          <a:ext cx="1905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vert="vert270" wrap="square" lIns="27432" tIns="22860" rIns="0" bIns="0" anchor="t" upright="1"/>
        <a:lstStyle/>
        <a:p>
          <a:pPr algn="r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Κορφιάς</a:t>
          </a:r>
        </a:p>
      </xdr:txBody>
    </xdr:sp>
    <xdr:clientData/>
  </xdr:twoCellAnchor>
  <xdr:twoCellAnchor>
    <xdr:from>
      <xdr:col>4</xdr:col>
      <xdr:colOff>0</xdr:colOff>
      <xdr:row>19</xdr:row>
      <xdr:rowOff>0</xdr:rowOff>
    </xdr:from>
    <xdr:to>
      <xdr:col>4</xdr:col>
      <xdr:colOff>0</xdr:colOff>
      <xdr:row>19</xdr:row>
      <xdr:rowOff>0</xdr:rowOff>
    </xdr:to>
    <xdr:sp macro="" textlink="">
      <xdr:nvSpPr>
        <xdr:cNvPr id="9860" name="Line 51"/>
        <xdr:cNvSpPr>
          <a:spLocks noChangeShapeType="1"/>
        </xdr:cNvSpPr>
      </xdr:nvSpPr>
      <xdr:spPr bwMode="auto">
        <a:xfrm>
          <a:off x="1990725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285750</xdr:colOff>
      <xdr:row>19</xdr:row>
      <xdr:rowOff>0</xdr:rowOff>
    </xdr:from>
    <xdr:to>
      <xdr:col>4</xdr:col>
      <xdr:colOff>285750</xdr:colOff>
      <xdr:row>19</xdr:row>
      <xdr:rowOff>0</xdr:rowOff>
    </xdr:to>
    <xdr:sp macro="" textlink="">
      <xdr:nvSpPr>
        <xdr:cNvPr id="9861" name="Line 52"/>
        <xdr:cNvSpPr>
          <a:spLocks noChangeShapeType="1"/>
        </xdr:cNvSpPr>
      </xdr:nvSpPr>
      <xdr:spPr bwMode="auto">
        <a:xfrm>
          <a:off x="2276475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266700</xdr:colOff>
      <xdr:row>19</xdr:row>
      <xdr:rowOff>0</xdr:rowOff>
    </xdr:from>
    <xdr:to>
      <xdr:col>5</xdr:col>
      <xdr:colOff>266700</xdr:colOff>
      <xdr:row>19</xdr:row>
      <xdr:rowOff>0</xdr:rowOff>
    </xdr:to>
    <xdr:sp macro="" textlink="">
      <xdr:nvSpPr>
        <xdr:cNvPr id="9862" name="Line 55"/>
        <xdr:cNvSpPr>
          <a:spLocks noChangeShapeType="1"/>
        </xdr:cNvSpPr>
      </xdr:nvSpPr>
      <xdr:spPr bwMode="auto">
        <a:xfrm>
          <a:off x="281940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552450</xdr:colOff>
      <xdr:row>19</xdr:row>
      <xdr:rowOff>0</xdr:rowOff>
    </xdr:from>
    <xdr:to>
      <xdr:col>5</xdr:col>
      <xdr:colOff>552450</xdr:colOff>
      <xdr:row>19</xdr:row>
      <xdr:rowOff>0</xdr:rowOff>
    </xdr:to>
    <xdr:sp macro="" textlink="">
      <xdr:nvSpPr>
        <xdr:cNvPr id="9863" name="Line 56"/>
        <xdr:cNvSpPr>
          <a:spLocks noChangeShapeType="1"/>
        </xdr:cNvSpPr>
      </xdr:nvSpPr>
      <xdr:spPr bwMode="auto">
        <a:xfrm>
          <a:off x="310515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733425</xdr:colOff>
      <xdr:row>19</xdr:row>
      <xdr:rowOff>0</xdr:rowOff>
    </xdr:from>
    <xdr:to>
      <xdr:col>4</xdr:col>
      <xdr:colOff>314325</xdr:colOff>
      <xdr:row>19</xdr:row>
      <xdr:rowOff>0</xdr:rowOff>
    </xdr:to>
    <xdr:sp macro="" textlink="">
      <xdr:nvSpPr>
        <xdr:cNvPr id="6203" name="Text Box 59"/>
        <xdr:cNvSpPr txBox="1">
          <a:spLocks noChangeArrowheads="1"/>
        </xdr:cNvSpPr>
      </xdr:nvSpPr>
      <xdr:spPr bwMode="auto">
        <a:xfrm>
          <a:off x="1971675" y="4505325"/>
          <a:ext cx="3333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e/10</a:t>
          </a:r>
        </a:p>
      </xdr:txBody>
    </xdr:sp>
    <xdr:clientData/>
  </xdr:twoCellAnchor>
  <xdr:twoCellAnchor>
    <xdr:from>
      <xdr:col>5</xdr:col>
      <xdr:colOff>247650</xdr:colOff>
      <xdr:row>19</xdr:row>
      <xdr:rowOff>0</xdr:rowOff>
    </xdr:from>
    <xdr:to>
      <xdr:col>6</xdr:col>
      <xdr:colOff>0</xdr:colOff>
      <xdr:row>19</xdr:row>
      <xdr:rowOff>0</xdr:rowOff>
    </xdr:to>
    <xdr:sp macro="" textlink="">
      <xdr:nvSpPr>
        <xdr:cNvPr id="6204" name="Text Box 60"/>
        <xdr:cNvSpPr txBox="1">
          <a:spLocks noChangeArrowheads="1"/>
        </xdr:cNvSpPr>
      </xdr:nvSpPr>
      <xdr:spPr bwMode="auto">
        <a:xfrm>
          <a:off x="2800350" y="4505325"/>
          <a:ext cx="3238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e/10</a:t>
          </a:r>
        </a:p>
      </xdr:txBody>
    </xdr:sp>
    <xdr:clientData/>
  </xdr:twoCellAnchor>
  <xdr:twoCellAnchor>
    <xdr:from>
      <xdr:col>3</xdr:col>
      <xdr:colOff>285750</xdr:colOff>
      <xdr:row>19</xdr:row>
      <xdr:rowOff>0</xdr:rowOff>
    </xdr:from>
    <xdr:to>
      <xdr:col>3</xdr:col>
      <xdr:colOff>523875</xdr:colOff>
      <xdr:row>19</xdr:row>
      <xdr:rowOff>0</xdr:rowOff>
    </xdr:to>
    <xdr:sp macro="" textlink="">
      <xdr:nvSpPr>
        <xdr:cNvPr id="6205" name="Text Box 61"/>
        <xdr:cNvSpPr txBox="1">
          <a:spLocks noChangeArrowheads="1"/>
        </xdr:cNvSpPr>
      </xdr:nvSpPr>
      <xdr:spPr bwMode="auto">
        <a:xfrm>
          <a:off x="1524000" y="4505325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3</xdr:col>
      <xdr:colOff>285750</xdr:colOff>
      <xdr:row>19</xdr:row>
      <xdr:rowOff>0</xdr:rowOff>
    </xdr:from>
    <xdr:to>
      <xdr:col>3</xdr:col>
      <xdr:colOff>523875</xdr:colOff>
      <xdr:row>19</xdr:row>
      <xdr:rowOff>0</xdr:rowOff>
    </xdr:to>
    <xdr:sp macro="" textlink="">
      <xdr:nvSpPr>
        <xdr:cNvPr id="6206" name="Text Box 62"/>
        <xdr:cNvSpPr txBox="1">
          <a:spLocks noChangeArrowheads="1"/>
        </xdr:cNvSpPr>
      </xdr:nvSpPr>
      <xdr:spPr bwMode="auto">
        <a:xfrm>
          <a:off x="1524000" y="4505325"/>
          <a:ext cx="23812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285750</xdr:colOff>
      <xdr:row>19</xdr:row>
      <xdr:rowOff>0</xdr:rowOff>
    </xdr:to>
    <xdr:sp macro="" textlink="">
      <xdr:nvSpPr>
        <xdr:cNvPr id="9868" name="Rectangle 63"/>
        <xdr:cNvSpPr>
          <a:spLocks noChangeArrowheads="1"/>
        </xdr:cNvSpPr>
      </xdr:nvSpPr>
      <xdr:spPr bwMode="auto">
        <a:xfrm>
          <a:off x="5419725" y="4505325"/>
          <a:ext cx="285750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285750</xdr:colOff>
      <xdr:row>19</xdr:row>
      <xdr:rowOff>0</xdr:rowOff>
    </xdr:to>
    <xdr:sp macro="" textlink="">
      <xdr:nvSpPr>
        <xdr:cNvPr id="9869" name="Rectangle 64"/>
        <xdr:cNvSpPr>
          <a:spLocks noChangeArrowheads="1"/>
        </xdr:cNvSpPr>
      </xdr:nvSpPr>
      <xdr:spPr bwMode="auto">
        <a:xfrm>
          <a:off x="5419725" y="4505325"/>
          <a:ext cx="285750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285750</xdr:colOff>
      <xdr:row>19</xdr:row>
      <xdr:rowOff>0</xdr:rowOff>
    </xdr:to>
    <xdr:sp macro="" textlink="">
      <xdr:nvSpPr>
        <xdr:cNvPr id="9870" name="Rectangle 65"/>
        <xdr:cNvSpPr>
          <a:spLocks noChangeArrowheads="1"/>
        </xdr:cNvSpPr>
      </xdr:nvSpPr>
      <xdr:spPr bwMode="auto">
        <a:xfrm>
          <a:off x="5419725" y="4505325"/>
          <a:ext cx="285750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10</xdr:col>
      <xdr:colOff>285750</xdr:colOff>
      <xdr:row>19</xdr:row>
      <xdr:rowOff>0</xdr:rowOff>
    </xdr:from>
    <xdr:to>
      <xdr:col>12</xdr:col>
      <xdr:colOff>0</xdr:colOff>
      <xdr:row>19</xdr:row>
      <xdr:rowOff>0</xdr:rowOff>
    </xdr:to>
    <xdr:sp macro="" textlink="">
      <xdr:nvSpPr>
        <xdr:cNvPr id="9871" name="Rectangle 66"/>
        <xdr:cNvSpPr>
          <a:spLocks noChangeArrowheads="1"/>
        </xdr:cNvSpPr>
      </xdr:nvSpPr>
      <xdr:spPr bwMode="auto">
        <a:xfrm>
          <a:off x="5705475" y="4505325"/>
          <a:ext cx="1009650" cy="0"/>
        </a:xfrm>
        <a:prstGeom prst="rect">
          <a:avLst/>
        </a:prstGeom>
        <a:solidFill>
          <a:srgbClr val="FFFFFF"/>
        </a:solidFill>
        <a:ln w="1270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8</xdr:col>
      <xdr:colOff>0</xdr:colOff>
      <xdr:row>19</xdr:row>
      <xdr:rowOff>0</xdr:rowOff>
    </xdr:from>
    <xdr:to>
      <xdr:col>8</xdr:col>
      <xdr:colOff>476250</xdr:colOff>
      <xdr:row>19</xdr:row>
      <xdr:rowOff>0</xdr:rowOff>
    </xdr:to>
    <xdr:sp macro="" textlink="">
      <xdr:nvSpPr>
        <xdr:cNvPr id="6216" name="Text Box 72"/>
        <xdr:cNvSpPr txBox="1">
          <a:spLocks noChangeArrowheads="1"/>
        </xdr:cNvSpPr>
      </xdr:nvSpPr>
      <xdr:spPr bwMode="auto">
        <a:xfrm>
          <a:off x="4324350" y="4505325"/>
          <a:ext cx="47625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Άνεμος</a:t>
          </a:r>
        </a:p>
      </xdr:txBody>
    </xdr:sp>
    <xdr:clientData/>
  </xdr:twoCellAnchor>
  <xdr:twoCellAnchor>
    <xdr:from>
      <xdr:col>7</xdr:col>
      <xdr:colOff>628650</xdr:colOff>
      <xdr:row>19</xdr:row>
      <xdr:rowOff>0</xdr:rowOff>
    </xdr:from>
    <xdr:to>
      <xdr:col>8</xdr:col>
      <xdr:colOff>390525</xdr:colOff>
      <xdr:row>19</xdr:row>
      <xdr:rowOff>0</xdr:rowOff>
    </xdr:to>
    <xdr:sp macro="" textlink="">
      <xdr:nvSpPr>
        <xdr:cNvPr id="6217" name="Text Box 73"/>
        <xdr:cNvSpPr txBox="1">
          <a:spLocks noChangeArrowheads="1"/>
        </xdr:cNvSpPr>
      </xdr:nvSpPr>
      <xdr:spPr bwMode="auto">
        <a:xfrm>
          <a:off x="4295775" y="4505325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Θ=90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10</xdr:col>
      <xdr:colOff>66675</xdr:colOff>
      <xdr:row>19</xdr:row>
      <xdr:rowOff>0</xdr:rowOff>
    </xdr:from>
    <xdr:to>
      <xdr:col>10</xdr:col>
      <xdr:colOff>209550</xdr:colOff>
      <xdr:row>19</xdr:row>
      <xdr:rowOff>0</xdr:rowOff>
    </xdr:to>
    <xdr:sp macro="" textlink="">
      <xdr:nvSpPr>
        <xdr:cNvPr id="6218" name="Text Box 74"/>
        <xdr:cNvSpPr txBox="1">
          <a:spLocks noChangeArrowheads="1"/>
        </xdr:cNvSpPr>
      </xdr:nvSpPr>
      <xdr:spPr bwMode="auto">
        <a:xfrm>
          <a:off x="54864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10</xdr:col>
      <xdr:colOff>66675</xdr:colOff>
      <xdr:row>19</xdr:row>
      <xdr:rowOff>0</xdr:rowOff>
    </xdr:from>
    <xdr:to>
      <xdr:col>10</xdr:col>
      <xdr:colOff>209550</xdr:colOff>
      <xdr:row>19</xdr:row>
      <xdr:rowOff>0</xdr:rowOff>
    </xdr:to>
    <xdr:sp macro="" textlink="">
      <xdr:nvSpPr>
        <xdr:cNvPr id="6219" name="Text Box 75"/>
        <xdr:cNvSpPr txBox="1">
          <a:spLocks noChangeArrowheads="1"/>
        </xdr:cNvSpPr>
      </xdr:nvSpPr>
      <xdr:spPr bwMode="auto">
        <a:xfrm>
          <a:off x="54864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F</a:t>
          </a:r>
        </a:p>
      </xdr:txBody>
    </xdr:sp>
    <xdr:clientData/>
  </xdr:twoCellAnchor>
  <xdr:twoCellAnchor>
    <xdr:from>
      <xdr:col>10</xdr:col>
      <xdr:colOff>66675</xdr:colOff>
      <xdr:row>19</xdr:row>
      <xdr:rowOff>0</xdr:rowOff>
    </xdr:from>
    <xdr:to>
      <xdr:col>10</xdr:col>
      <xdr:colOff>209550</xdr:colOff>
      <xdr:row>19</xdr:row>
      <xdr:rowOff>0</xdr:rowOff>
    </xdr:to>
    <xdr:sp macro="" textlink="">
      <xdr:nvSpPr>
        <xdr:cNvPr id="6220" name="Text Box 76"/>
        <xdr:cNvSpPr txBox="1">
          <a:spLocks noChangeArrowheads="1"/>
        </xdr:cNvSpPr>
      </xdr:nvSpPr>
      <xdr:spPr bwMode="auto">
        <a:xfrm>
          <a:off x="54864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G</a:t>
          </a:r>
        </a:p>
      </xdr:txBody>
    </xdr:sp>
    <xdr:clientData/>
  </xdr:twoCellAnchor>
  <xdr:twoCellAnchor>
    <xdr:from>
      <xdr:col>10</xdr:col>
      <xdr:colOff>76200</xdr:colOff>
      <xdr:row>19</xdr:row>
      <xdr:rowOff>0</xdr:rowOff>
    </xdr:from>
    <xdr:to>
      <xdr:col>10</xdr:col>
      <xdr:colOff>219075</xdr:colOff>
      <xdr:row>19</xdr:row>
      <xdr:rowOff>0</xdr:rowOff>
    </xdr:to>
    <xdr:sp macro="" textlink="">
      <xdr:nvSpPr>
        <xdr:cNvPr id="6221" name="Text Box 77"/>
        <xdr:cNvSpPr txBox="1">
          <a:spLocks noChangeArrowheads="1"/>
        </xdr:cNvSpPr>
      </xdr:nvSpPr>
      <xdr:spPr bwMode="auto">
        <a:xfrm>
          <a:off x="549592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G</a:t>
          </a:r>
        </a:p>
      </xdr:txBody>
    </xdr:sp>
    <xdr:clientData/>
  </xdr:twoCellAnchor>
  <xdr:twoCellAnchor>
    <xdr:from>
      <xdr:col>11</xdr:col>
      <xdr:colOff>66675</xdr:colOff>
      <xdr:row>19</xdr:row>
      <xdr:rowOff>0</xdr:rowOff>
    </xdr:from>
    <xdr:to>
      <xdr:col>11</xdr:col>
      <xdr:colOff>209550</xdr:colOff>
      <xdr:row>19</xdr:row>
      <xdr:rowOff>0</xdr:rowOff>
    </xdr:to>
    <xdr:sp macro="" textlink="">
      <xdr:nvSpPr>
        <xdr:cNvPr id="6222" name="Text Box 78"/>
        <xdr:cNvSpPr txBox="1">
          <a:spLocks noChangeArrowheads="1"/>
        </xdr:cNvSpPr>
      </xdr:nvSpPr>
      <xdr:spPr bwMode="auto">
        <a:xfrm>
          <a:off x="619125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11</xdr:col>
      <xdr:colOff>66675</xdr:colOff>
      <xdr:row>19</xdr:row>
      <xdr:rowOff>0</xdr:rowOff>
    </xdr:from>
    <xdr:to>
      <xdr:col>11</xdr:col>
      <xdr:colOff>209550</xdr:colOff>
      <xdr:row>19</xdr:row>
      <xdr:rowOff>0</xdr:rowOff>
    </xdr:to>
    <xdr:sp macro="" textlink="">
      <xdr:nvSpPr>
        <xdr:cNvPr id="6223" name="Text Box 79"/>
        <xdr:cNvSpPr txBox="1">
          <a:spLocks noChangeArrowheads="1"/>
        </xdr:cNvSpPr>
      </xdr:nvSpPr>
      <xdr:spPr bwMode="auto">
        <a:xfrm>
          <a:off x="619125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H</a:t>
          </a:r>
        </a:p>
      </xdr:txBody>
    </xdr:sp>
    <xdr:clientData/>
  </xdr:twoCellAnchor>
  <xdr:twoCellAnchor>
    <xdr:from>
      <xdr:col>13</xdr:col>
      <xdr:colOff>85725</xdr:colOff>
      <xdr:row>19</xdr:row>
      <xdr:rowOff>0</xdr:rowOff>
    </xdr:from>
    <xdr:to>
      <xdr:col>13</xdr:col>
      <xdr:colOff>228600</xdr:colOff>
      <xdr:row>19</xdr:row>
      <xdr:rowOff>0</xdr:rowOff>
    </xdr:to>
    <xdr:sp macro="" textlink="">
      <xdr:nvSpPr>
        <xdr:cNvPr id="6224" name="Text Box 80"/>
        <xdr:cNvSpPr txBox="1">
          <a:spLocks noChangeArrowheads="1"/>
        </xdr:cNvSpPr>
      </xdr:nvSpPr>
      <xdr:spPr bwMode="auto">
        <a:xfrm>
          <a:off x="73914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I</a:t>
          </a:r>
        </a:p>
      </xdr:txBody>
    </xdr:sp>
    <xdr:clientData/>
  </xdr:twoCellAnchor>
  <xdr:twoCellAnchor>
    <xdr:from>
      <xdr:col>13</xdr:col>
      <xdr:colOff>57150</xdr:colOff>
      <xdr:row>19</xdr:row>
      <xdr:rowOff>0</xdr:rowOff>
    </xdr:from>
    <xdr:to>
      <xdr:col>13</xdr:col>
      <xdr:colOff>200025</xdr:colOff>
      <xdr:row>19</xdr:row>
      <xdr:rowOff>0</xdr:rowOff>
    </xdr:to>
    <xdr:sp macro="" textlink="">
      <xdr:nvSpPr>
        <xdr:cNvPr id="6225" name="Text Box 81"/>
        <xdr:cNvSpPr txBox="1">
          <a:spLocks noChangeArrowheads="1"/>
        </xdr:cNvSpPr>
      </xdr:nvSpPr>
      <xdr:spPr bwMode="auto">
        <a:xfrm>
          <a:off x="7362825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I</a:t>
          </a:r>
        </a:p>
      </xdr:txBody>
    </xdr:sp>
    <xdr:clientData/>
  </xdr:twoCellAnchor>
  <xdr:twoCellAnchor>
    <xdr:from>
      <xdr:col>12</xdr:col>
      <xdr:colOff>419100</xdr:colOff>
      <xdr:row>19</xdr:row>
      <xdr:rowOff>0</xdr:rowOff>
    </xdr:from>
    <xdr:to>
      <xdr:col>13</xdr:col>
      <xdr:colOff>352425</xdr:colOff>
      <xdr:row>19</xdr:row>
      <xdr:rowOff>0</xdr:rowOff>
    </xdr:to>
    <xdr:sp macro="" textlink="">
      <xdr:nvSpPr>
        <xdr:cNvPr id="6226" name="Text Box 82"/>
        <xdr:cNvSpPr txBox="1">
          <a:spLocks noChangeArrowheads="1"/>
        </xdr:cNvSpPr>
      </xdr:nvSpPr>
      <xdr:spPr bwMode="auto">
        <a:xfrm>
          <a:off x="7134225" y="4505325"/>
          <a:ext cx="523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Κορφιάς</a:t>
          </a:r>
        </a:p>
      </xdr:txBody>
    </xdr:sp>
    <xdr:clientData/>
  </xdr:twoCellAnchor>
  <xdr:twoCellAnchor>
    <xdr:from>
      <xdr:col>11</xdr:col>
      <xdr:colOff>104775</xdr:colOff>
      <xdr:row>19</xdr:row>
      <xdr:rowOff>0</xdr:rowOff>
    </xdr:from>
    <xdr:to>
      <xdr:col>13</xdr:col>
      <xdr:colOff>504825</xdr:colOff>
      <xdr:row>19</xdr:row>
      <xdr:rowOff>0</xdr:rowOff>
    </xdr:to>
    <xdr:sp macro="" textlink="">
      <xdr:nvSpPr>
        <xdr:cNvPr id="6227" name="Text Box 83"/>
        <xdr:cNvSpPr txBox="1">
          <a:spLocks noChangeArrowheads="1"/>
        </xdr:cNvSpPr>
      </xdr:nvSpPr>
      <xdr:spPr bwMode="auto">
        <a:xfrm>
          <a:off x="6229350" y="4505325"/>
          <a:ext cx="15811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Κατεύθυνση ανέμου Θ=90</a:t>
          </a:r>
          <a:r>
            <a:rPr lang="el-GR" sz="1000" b="0" i="0" strike="noStrike" baseline="30000">
              <a:solidFill>
                <a:srgbClr val="000000"/>
              </a:solidFill>
              <a:latin typeface="Arial Greek"/>
            </a:rPr>
            <a:t>0</a:t>
          </a:r>
        </a:p>
      </xdr:txBody>
    </xdr:sp>
    <xdr:clientData/>
  </xdr:twoCellAnchor>
  <xdr:twoCellAnchor>
    <xdr:from>
      <xdr:col>14</xdr:col>
      <xdr:colOff>485775</xdr:colOff>
      <xdr:row>19</xdr:row>
      <xdr:rowOff>0</xdr:rowOff>
    </xdr:from>
    <xdr:to>
      <xdr:col>14</xdr:col>
      <xdr:colOff>485775</xdr:colOff>
      <xdr:row>19</xdr:row>
      <xdr:rowOff>0</xdr:rowOff>
    </xdr:to>
    <xdr:sp macro="" textlink="">
      <xdr:nvSpPr>
        <xdr:cNvPr id="9884" name="Line 84"/>
        <xdr:cNvSpPr>
          <a:spLocks noChangeShapeType="1"/>
        </xdr:cNvSpPr>
      </xdr:nvSpPr>
      <xdr:spPr bwMode="auto">
        <a:xfrm>
          <a:off x="847725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9</xdr:col>
      <xdr:colOff>190500</xdr:colOff>
      <xdr:row>19</xdr:row>
      <xdr:rowOff>0</xdr:rowOff>
    </xdr:from>
    <xdr:to>
      <xdr:col>9</xdr:col>
      <xdr:colOff>190500</xdr:colOff>
      <xdr:row>19</xdr:row>
      <xdr:rowOff>0</xdr:rowOff>
    </xdr:to>
    <xdr:sp macro="" textlink="">
      <xdr:nvSpPr>
        <xdr:cNvPr id="9885" name="Line 86"/>
        <xdr:cNvSpPr>
          <a:spLocks noChangeShapeType="1"/>
        </xdr:cNvSpPr>
      </xdr:nvSpPr>
      <xdr:spPr bwMode="auto">
        <a:xfrm>
          <a:off x="518160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9</xdr:col>
      <xdr:colOff>200025</xdr:colOff>
      <xdr:row>19</xdr:row>
      <xdr:rowOff>0</xdr:rowOff>
    </xdr:from>
    <xdr:to>
      <xdr:col>9</xdr:col>
      <xdr:colOff>200025</xdr:colOff>
      <xdr:row>19</xdr:row>
      <xdr:rowOff>0</xdr:rowOff>
    </xdr:to>
    <xdr:sp macro="" textlink="">
      <xdr:nvSpPr>
        <xdr:cNvPr id="9886" name="Line 87"/>
        <xdr:cNvSpPr>
          <a:spLocks noChangeShapeType="1"/>
        </xdr:cNvSpPr>
      </xdr:nvSpPr>
      <xdr:spPr bwMode="auto">
        <a:xfrm>
          <a:off x="5191125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9</xdr:col>
      <xdr:colOff>85725</xdr:colOff>
      <xdr:row>19</xdr:row>
      <xdr:rowOff>0</xdr:rowOff>
    </xdr:from>
    <xdr:to>
      <xdr:col>9</xdr:col>
      <xdr:colOff>352425</xdr:colOff>
      <xdr:row>19</xdr:row>
      <xdr:rowOff>0</xdr:rowOff>
    </xdr:to>
    <xdr:sp macro="" textlink="">
      <xdr:nvSpPr>
        <xdr:cNvPr id="9887" name="Line 89"/>
        <xdr:cNvSpPr>
          <a:spLocks noChangeShapeType="1"/>
        </xdr:cNvSpPr>
      </xdr:nvSpPr>
      <xdr:spPr bwMode="auto">
        <a:xfrm>
          <a:off x="5076825" y="45053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85725</xdr:colOff>
      <xdr:row>19</xdr:row>
      <xdr:rowOff>0</xdr:rowOff>
    </xdr:from>
    <xdr:to>
      <xdr:col>9</xdr:col>
      <xdr:colOff>333375</xdr:colOff>
      <xdr:row>19</xdr:row>
      <xdr:rowOff>0</xdr:rowOff>
    </xdr:to>
    <xdr:sp macro="" textlink="">
      <xdr:nvSpPr>
        <xdr:cNvPr id="9888" name="Line 90"/>
        <xdr:cNvSpPr>
          <a:spLocks noChangeShapeType="1"/>
        </xdr:cNvSpPr>
      </xdr:nvSpPr>
      <xdr:spPr bwMode="auto">
        <a:xfrm>
          <a:off x="5076825" y="4505325"/>
          <a:ext cx="247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66675</xdr:colOff>
      <xdr:row>19</xdr:row>
      <xdr:rowOff>0</xdr:rowOff>
    </xdr:from>
    <xdr:to>
      <xdr:col>9</xdr:col>
      <xdr:colOff>333375</xdr:colOff>
      <xdr:row>19</xdr:row>
      <xdr:rowOff>0</xdr:rowOff>
    </xdr:to>
    <xdr:sp macro="" textlink="">
      <xdr:nvSpPr>
        <xdr:cNvPr id="9889" name="Line 91"/>
        <xdr:cNvSpPr>
          <a:spLocks noChangeShapeType="1"/>
        </xdr:cNvSpPr>
      </xdr:nvSpPr>
      <xdr:spPr bwMode="auto">
        <a:xfrm>
          <a:off x="5057775" y="4505325"/>
          <a:ext cx="266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47625</xdr:colOff>
      <xdr:row>19</xdr:row>
      <xdr:rowOff>0</xdr:rowOff>
    </xdr:from>
    <xdr:to>
      <xdr:col>9</xdr:col>
      <xdr:colOff>323850</xdr:colOff>
      <xdr:row>19</xdr:row>
      <xdr:rowOff>0</xdr:rowOff>
    </xdr:to>
    <xdr:sp macro="" textlink="">
      <xdr:nvSpPr>
        <xdr:cNvPr id="9890" name="Line 92"/>
        <xdr:cNvSpPr>
          <a:spLocks noChangeShapeType="1"/>
        </xdr:cNvSpPr>
      </xdr:nvSpPr>
      <xdr:spPr bwMode="auto">
        <a:xfrm>
          <a:off x="5038725" y="4505325"/>
          <a:ext cx="276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19</xdr:row>
      <xdr:rowOff>0</xdr:rowOff>
    </xdr:from>
    <xdr:to>
      <xdr:col>10</xdr:col>
      <xdr:colOff>0</xdr:colOff>
      <xdr:row>19</xdr:row>
      <xdr:rowOff>0</xdr:rowOff>
    </xdr:to>
    <xdr:sp macro="" textlink="">
      <xdr:nvSpPr>
        <xdr:cNvPr id="9891" name="Line 93"/>
        <xdr:cNvSpPr>
          <a:spLocks noChangeShapeType="1"/>
        </xdr:cNvSpPr>
      </xdr:nvSpPr>
      <xdr:spPr bwMode="auto">
        <a:xfrm>
          <a:off x="5419725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276225</xdr:colOff>
      <xdr:row>19</xdr:row>
      <xdr:rowOff>0</xdr:rowOff>
    </xdr:from>
    <xdr:to>
      <xdr:col>10</xdr:col>
      <xdr:colOff>276225</xdr:colOff>
      <xdr:row>19</xdr:row>
      <xdr:rowOff>0</xdr:rowOff>
    </xdr:to>
    <xdr:sp macro="" textlink="">
      <xdr:nvSpPr>
        <xdr:cNvPr id="9892" name="Line 94"/>
        <xdr:cNvSpPr>
          <a:spLocks noChangeShapeType="1"/>
        </xdr:cNvSpPr>
      </xdr:nvSpPr>
      <xdr:spPr bwMode="auto">
        <a:xfrm>
          <a:off x="5695950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19</xdr:row>
      <xdr:rowOff>0</xdr:rowOff>
    </xdr:from>
    <xdr:to>
      <xdr:col>12</xdr:col>
      <xdr:colOff>0</xdr:colOff>
      <xdr:row>19</xdr:row>
      <xdr:rowOff>0</xdr:rowOff>
    </xdr:to>
    <xdr:sp macro="" textlink="">
      <xdr:nvSpPr>
        <xdr:cNvPr id="9893" name="Line 95"/>
        <xdr:cNvSpPr>
          <a:spLocks noChangeShapeType="1"/>
        </xdr:cNvSpPr>
      </xdr:nvSpPr>
      <xdr:spPr bwMode="auto">
        <a:xfrm>
          <a:off x="6715125" y="45053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485775</xdr:colOff>
      <xdr:row>19</xdr:row>
      <xdr:rowOff>0</xdr:rowOff>
    </xdr:from>
    <xdr:to>
      <xdr:col>9</xdr:col>
      <xdr:colOff>200025</xdr:colOff>
      <xdr:row>19</xdr:row>
      <xdr:rowOff>0</xdr:rowOff>
    </xdr:to>
    <xdr:sp macro="" textlink="">
      <xdr:nvSpPr>
        <xdr:cNvPr id="6240" name="Text Box 96"/>
        <xdr:cNvSpPr txBox="1">
          <a:spLocks noChangeArrowheads="1"/>
        </xdr:cNvSpPr>
      </xdr:nvSpPr>
      <xdr:spPr bwMode="auto">
        <a:xfrm>
          <a:off x="4810125" y="4505325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8</xdr:col>
      <xdr:colOff>485775</xdr:colOff>
      <xdr:row>19</xdr:row>
      <xdr:rowOff>0</xdr:rowOff>
    </xdr:from>
    <xdr:to>
      <xdr:col>9</xdr:col>
      <xdr:colOff>200025</xdr:colOff>
      <xdr:row>19</xdr:row>
      <xdr:rowOff>0</xdr:rowOff>
    </xdr:to>
    <xdr:sp macro="" textlink="">
      <xdr:nvSpPr>
        <xdr:cNvPr id="6241" name="Text Box 97"/>
        <xdr:cNvSpPr txBox="1">
          <a:spLocks noChangeArrowheads="1"/>
        </xdr:cNvSpPr>
      </xdr:nvSpPr>
      <xdr:spPr bwMode="auto">
        <a:xfrm>
          <a:off x="4810125" y="4505325"/>
          <a:ext cx="3810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e/4</a:t>
          </a:r>
        </a:p>
      </xdr:txBody>
    </xdr:sp>
    <xdr:clientData/>
  </xdr:twoCellAnchor>
  <xdr:twoCellAnchor>
    <xdr:from>
      <xdr:col>9</xdr:col>
      <xdr:colOff>371475</xdr:colOff>
      <xdr:row>19</xdr:row>
      <xdr:rowOff>0</xdr:rowOff>
    </xdr:from>
    <xdr:to>
      <xdr:col>10</xdr:col>
      <xdr:colOff>314325</xdr:colOff>
      <xdr:row>19</xdr:row>
      <xdr:rowOff>0</xdr:rowOff>
    </xdr:to>
    <xdr:sp macro="" textlink="">
      <xdr:nvSpPr>
        <xdr:cNvPr id="6242" name="Text Box 98"/>
        <xdr:cNvSpPr txBox="1">
          <a:spLocks noChangeArrowheads="1"/>
        </xdr:cNvSpPr>
      </xdr:nvSpPr>
      <xdr:spPr bwMode="auto">
        <a:xfrm>
          <a:off x="5362575" y="4505325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e/10</a:t>
          </a:r>
        </a:p>
      </xdr:txBody>
    </xdr:sp>
    <xdr:clientData/>
  </xdr:twoCellAnchor>
  <xdr:twoCellAnchor>
    <xdr:from>
      <xdr:col>10</xdr:col>
      <xdr:colOff>409575</xdr:colOff>
      <xdr:row>19</xdr:row>
      <xdr:rowOff>0</xdr:rowOff>
    </xdr:from>
    <xdr:to>
      <xdr:col>11</xdr:col>
      <xdr:colOff>95250</xdr:colOff>
      <xdr:row>19</xdr:row>
      <xdr:rowOff>0</xdr:rowOff>
    </xdr:to>
    <xdr:sp macro="" textlink="">
      <xdr:nvSpPr>
        <xdr:cNvPr id="6243" name="Text Box 99"/>
        <xdr:cNvSpPr txBox="1">
          <a:spLocks noChangeArrowheads="1"/>
        </xdr:cNvSpPr>
      </xdr:nvSpPr>
      <xdr:spPr bwMode="auto">
        <a:xfrm>
          <a:off x="5829300" y="4505325"/>
          <a:ext cx="39052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e/2</a:t>
          </a:r>
        </a:p>
      </xdr:txBody>
    </xdr:sp>
    <xdr:clientData/>
  </xdr:twoCellAnchor>
  <xdr:twoCellAnchor>
    <xdr:from>
      <xdr:col>16</xdr:col>
      <xdr:colOff>247650</xdr:colOff>
      <xdr:row>19</xdr:row>
      <xdr:rowOff>0</xdr:rowOff>
    </xdr:from>
    <xdr:to>
      <xdr:col>19</xdr:col>
      <xdr:colOff>266700</xdr:colOff>
      <xdr:row>19</xdr:row>
      <xdr:rowOff>0</xdr:rowOff>
    </xdr:to>
    <xdr:sp macro="" textlink="">
      <xdr:nvSpPr>
        <xdr:cNvPr id="6244" name="Text Box 100"/>
        <xdr:cNvSpPr txBox="1">
          <a:spLocks noChangeArrowheads="1"/>
        </xdr:cNvSpPr>
      </xdr:nvSpPr>
      <xdr:spPr bwMode="auto">
        <a:xfrm>
          <a:off x="9563100" y="4505325"/>
          <a:ext cx="19335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l-GR" sz="1000" b="0" i="0" strike="noStrike">
              <a:solidFill>
                <a:srgbClr val="000000"/>
              </a:solidFill>
              <a:latin typeface="Arial Greek"/>
            </a:rPr>
            <a:t>Ύψος αναφοράς: </a:t>
          </a:r>
          <a:r>
            <a:rPr lang="en-US" sz="1000" b="0" i="0" strike="noStrike">
              <a:solidFill>
                <a:srgbClr val="000000"/>
              </a:solidFill>
              <a:latin typeface="Arial Greek"/>
            </a:rPr>
            <a:t>ze=h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e=min(b,2h)</a:t>
          </a:r>
        </a:p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b=</a:t>
          </a:r>
          <a:r>
            <a:rPr lang="el-GR" sz="1000" b="0" i="0" strike="noStrike">
              <a:solidFill>
                <a:srgbClr val="000000"/>
              </a:solidFill>
              <a:latin typeface="Arial Greek"/>
            </a:rPr>
            <a:t>διάσταση κάθετη στον άνεμο</a:t>
          </a:r>
        </a:p>
      </xdr:txBody>
    </xdr:sp>
    <xdr:clientData/>
  </xdr:twoCellAnchor>
  <xdr:twoCellAnchor>
    <xdr:from>
      <xdr:col>14</xdr:col>
      <xdr:colOff>495300</xdr:colOff>
      <xdr:row>19</xdr:row>
      <xdr:rowOff>0</xdr:rowOff>
    </xdr:from>
    <xdr:to>
      <xdr:col>15</xdr:col>
      <xdr:colOff>57150</xdr:colOff>
      <xdr:row>19</xdr:row>
      <xdr:rowOff>0</xdr:rowOff>
    </xdr:to>
    <xdr:sp macro="" textlink="">
      <xdr:nvSpPr>
        <xdr:cNvPr id="6247" name="Text Box 103"/>
        <xdr:cNvSpPr txBox="1">
          <a:spLocks noChangeArrowheads="1"/>
        </xdr:cNvSpPr>
      </xdr:nvSpPr>
      <xdr:spPr bwMode="auto">
        <a:xfrm>
          <a:off x="8486775" y="4505325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b</a:t>
          </a:r>
        </a:p>
      </xdr:txBody>
    </xdr:sp>
    <xdr:clientData/>
  </xdr:twoCellAnchor>
  <xdr:twoCellAnchor>
    <xdr:from>
      <xdr:col>5</xdr:col>
      <xdr:colOff>190500</xdr:colOff>
      <xdr:row>19</xdr:row>
      <xdr:rowOff>0</xdr:rowOff>
    </xdr:from>
    <xdr:to>
      <xdr:col>5</xdr:col>
      <xdr:colOff>333375</xdr:colOff>
      <xdr:row>19</xdr:row>
      <xdr:rowOff>0</xdr:rowOff>
    </xdr:to>
    <xdr:sp macro="" textlink="">
      <xdr:nvSpPr>
        <xdr:cNvPr id="6250" name="Text Box 106"/>
        <xdr:cNvSpPr txBox="1">
          <a:spLocks noChangeArrowheads="1"/>
        </xdr:cNvSpPr>
      </xdr:nvSpPr>
      <xdr:spPr bwMode="auto">
        <a:xfrm>
          <a:off x="2743200" y="4505325"/>
          <a:ext cx="142875" cy="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 Greek"/>
            </a:rPr>
            <a:t>d</a:t>
          </a:r>
        </a:p>
      </xdr:txBody>
    </xdr:sp>
    <xdr:clientData/>
  </xdr:twoCellAnchor>
  <xdr:twoCellAnchor>
    <xdr:from>
      <xdr:col>11</xdr:col>
      <xdr:colOff>0</xdr:colOff>
      <xdr:row>24</xdr:row>
      <xdr:rowOff>0</xdr:rowOff>
    </xdr:from>
    <xdr:to>
      <xdr:col>11</xdr:col>
      <xdr:colOff>0</xdr:colOff>
      <xdr:row>35</xdr:row>
      <xdr:rowOff>9525</xdr:rowOff>
    </xdr:to>
    <xdr:sp macro="" textlink="">
      <xdr:nvSpPr>
        <xdr:cNvPr id="9901" name="Line 107"/>
        <xdr:cNvSpPr>
          <a:spLocks noChangeShapeType="1"/>
        </xdr:cNvSpPr>
      </xdr:nvSpPr>
      <xdr:spPr bwMode="auto">
        <a:xfrm>
          <a:off x="6124575" y="5476875"/>
          <a:ext cx="0" cy="2247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35</xdr:row>
      <xdr:rowOff>0</xdr:rowOff>
    </xdr:from>
    <xdr:to>
      <xdr:col>14</xdr:col>
      <xdr:colOff>0</xdr:colOff>
      <xdr:row>35</xdr:row>
      <xdr:rowOff>0</xdr:rowOff>
    </xdr:to>
    <xdr:sp macro="" textlink="">
      <xdr:nvSpPr>
        <xdr:cNvPr id="9902" name="Line 108"/>
        <xdr:cNvSpPr>
          <a:spLocks noChangeShapeType="1"/>
        </xdr:cNvSpPr>
      </xdr:nvSpPr>
      <xdr:spPr bwMode="auto">
        <a:xfrm>
          <a:off x="6124575" y="7715250"/>
          <a:ext cx="18669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9525</xdr:colOff>
      <xdr:row>23</xdr:row>
      <xdr:rowOff>190500</xdr:rowOff>
    </xdr:from>
    <xdr:to>
      <xdr:col>14</xdr:col>
      <xdr:colOff>9525</xdr:colOff>
      <xdr:row>35</xdr:row>
      <xdr:rowOff>9525</xdr:rowOff>
    </xdr:to>
    <xdr:sp macro="" textlink="">
      <xdr:nvSpPr>
        <xdr:cNvPr id="9903" name="Line 109"/>
        <xdr:cNvSpPr>
          <a:spLocks noChangeShapeType="1"/>
        </xdr:cNvSpPr>
      </xdr:nvSpPr>
      <xdr:spPr bwMode="auto">
        <a:xfrm flipV="1">
          <a:off x="8001000" y="5467350"/>
          <a:ext cx="0" cy="2257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695325</xdr:colOff>
      <xdr:row>23</xdr:row>
      <xdr:rowOff>190500</xdr:rowOff>
    </xdr:from>
    <xdr:to>
      <xdr:col>14</xdr:col>
      <xdr:colOff>19050</xdr:colOff>
      <xdr:row>23</xdr:row>
      <xdr:rowOff>190500</xdr:rowOff>
    </xdr:to>
    <xdr:sp macro="" textlink="">
      <xdr:nvSpPr>
        <xdr:cNvPr id="9904" name="Line 110"/>
        <xdr:cNvSpPr>
          <a:spLocks noChangeShapeType="1"/>
        </xdr:cNvSpPr>
      </xdr:nvSpPr>
      <xdr:spPr bwMode="auto">
        <a:xfrm flipH="1">
          <a:off x="6115050" y="5467350"/>
          <a:ext cx="18954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180975</xdr:colOff>
      <xdr:row>23</xdr:row>
      <xdr:rowOff>180975</xdr:rowOff>
    </xdr:from>
    <xdr:to>
      <xdr:col>11</xdr:col>
      <xdr:colOff>180975</xdr:colOff>
      <xdr:row>35</xdr:row>
      <xdr:rowOff>0</xdr:rowOff>
    </xdr:to>
    <xdr:sp macro="" textlink="">
      <xdr:nvSpPr>
        <xdr:cNvPr id="9905" name="Line 111"/>
        <xdr:cNvSpPr>
          <a:spLocks noChangeShapeType="1"/>
        </xdr:cNvSpPr>
      </xdr:nvSpPr>
      <xdr:spPr bwMode="auto">
        <a:xfrm>
          <a:off x="6305550" y="5457825"/>
          <a:ext cx="0" cy="22574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419100</xdr:colOff>
      <xdr:row>24</xdr:row>
      <xdr:rowOff>0</xdr:rowOff>
    </xdr:from>
    <xdr:to>
      <xdr:col>13</xdr:col>
      <xdr:colOff>419100</xdr:colOff>
      <xdr:row>35</xdr:row>
      <xdr:rowOff>0</xdr:rowOff>
    </xdr:to>
    <xdr:sp macro="" textlink="">
      <xdr:nvSpPr>
        <xdr:cNvPr id="9906" name="Line 112"/>
        <xdr:cNvSpPr>
          <a:spLocks noChangeShapeType="1"/>
        </xdr:cNvSpPr>
      </xdr:nvSpPr>
      <xdr:spPr bwMode="auto">
        <a:xfrm>
          <a:off x="7724775" y="5476875"/>
          <a:ext cx="0" cy="2238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190500</xdr:colOff>
      <xdr:row>25</xdr:row>
      <xdr:rowOff>9525</xdr:rowOff>
    </xdr:from>
    <xdr:to>
      <xdr:col>13</xdr:col>
      <xdr:colOff>409575</xdr:colOff>
      <xdr:row>25</xdr:row>
      <xdr:rowOff>9525</xdr:rowOff>
    </xdr:to>
    <xdr:sp macro="" textlink="">
      <xdr:nvSpPr>
        <xdr:cNvPr id="9907" name="Line 113"/>
        <xdr:cNvSpPr>
          <a:spLocks noChangeShapeType="1"/>
        </xdr:cNvSpPr>
      </xdr:nvSpPr>
      <xdr:spPr bwMode="auto">
        <a:xfrm>
          <a:off x="6315075" y="5743575"/>
          <a:ext cx="1400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171450</xdr:colOff>
      <xdr:row>33</xdr:row>
      <xdr:rowOff>161925</xdr:rowOff>
    </xdr:from>
    <xdr:to>
      <xdr:col>13</xdr:col>
      <xdr:colOff>409575</xdr:colOff>
      <xdr:row>33</xdr:row>
      <xdr:rowOff>161925</xdr:rowOff>
    </xdr:to>
    <xdr:sp macro="" textlink="">
      <xdr:nvSpPr>
        <xdr:cNvPr id="9908" name="Line 114"/>
        <xdr:cNvSpPr>
          <a:spLocks noChangeShapeType="1"/>
        </xdr:cNvSpPr>
      </xdr:nvSpPr>
      <xdr:spPr bwMode="auto">
        <a:xfrm>
          <a:off x="6296025" y="7477125"/>
          <a:ext cx="1419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190500</xdr:colOff>
      <xdr:row>25</xdr:row>
      <xdr:rowOff>9525</xdr:rowOff>
    </xdr:from>
    <xdr:to>
      <xdr:col>12</xdr:col>
      <xdr:colOff>190500</xdr:colOff>
      <xdr:row>33</xdr:row>
      <xdr:rowOff>161925</xdr:rowOff>
    </xdr:to>
    <xdr:sp macro="" textlink="">
      <xdr:nvSpPr>
        <xdr:cNvPr id="9909" name="Line 115"/>
        <xdr:cNvSpPr>
          <a:spLocks noChangeShapeType="1"/>
        </xdr:cNvSpPr>
      </xdr:nvSpPr>
      <xdr:spPr bwMode="auto">
        <a:xfrm>
          <a:off x="6905625" y="5743575"/>
          <a:ext cx="0" cy="1733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371475</xdr:colOff>
      <xdr:row>25</xdr:row>
      <xdr:rowOff>9525</xdr:rowOff>
    </xdr:from>
    <xdr:to>
      <xdr:col>12</xdr:col>
      <xdr:colOff>371475</xdr:colOff>
      <xdr:row>33</xdr:row>
      <xdr:rowOff>161925</xdr:rowOff>
    </xdr:to>
    <xdr:sp macro="" textlink="">
      <xdr:nvSpPr>
        <xdr:cNvPr id="9910" name="Line 116"/>
        <xdr:cNvSpPr>
          <a:spLocks noChangeShapeType="1"/>
        </xdr:cNvSpPr>
      </xdr:nvSpPr>
      <xdr:spPr bwMode="auto">
        <a:xfrm>
          <a:off x="7086600" y="5743575"/>
          <a:ext cx="0" cy="1733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723900</xdr:colOff>
      <xdr:row>24</xdr:row>
      <xdr:rowOff>0</xdr:rowOff>
    </xdr:from>
    <xdr:to>
      <xdr:col>18</xdr:col>
      <xdr:colOff>0</xdr:colOff>
      <xdr:row>25</xdr:row>
      <xdr:rowOff>0</xdr:rowOff>
    </xdr:to>
    <xdr:sp macro="" textlink="">
      <xdr:nvSpPr>
        <xdr:cNvPr id="9911" name="Line 117"/>
        <xdr:cNvSpPr>
          <a:spLocks noChangeShapeType="1"/>
        </xdr:cNvSpPr>
      </xdr:nvSpPr>
      <xdr:spPr bwMode="auto">
        <a:xfrm flipV="1">
          <a:off x="9305925" y="5476875"/>
          <a:ext cx="133350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18</xdr:col>
      <xdr:colOff>0</xdr:colOff>
      <xdr:row>24</xdr:row>
      <xdr:rowOff>0</xdr:rowOff>
    </xdr:from>
    <xdr:to>
      <xdr:col>20</xdr:col>
      <xdr:colOff>0</xdr:colOff>
      <xdr:row>24</xdr:row>
      <xdr:rowOff>247650</xdr:rowOff>
    </xdr:to>
    <xdr:sp macro="" textlink="">
      <xdr:nvSpPr>
        <xdr:cNvPr id="9912" name="Line 118"/>
        <xdr:cNvSpPr>
          <a:spLocks noChangeShapeType="1"/>
        </xdr:cNvSpPr>
      </xdr:nvSpPr>
      <xdr:spPr bwMode="auto">
        <a:xfrm>
          <a:off x="10639425" y="5476875"/>
          <a:ext cx="11811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723900</xdr:colOff>
      <xdr:row>35</xdr:row>
      <xdr:rowOff>9525</xdr:rowOff>
    </xdr:from>
    <xdr:to>
      <xdr:col>20</xdr:col>
      <xdr:colOff>0</xdr:colOff>
      <xdr:row>35</xdr:row>
      <xdr:rowOff>9525</xdr:rowOff>
    </xdr:to>
    <xdr:sp macro="" textlink="">
      <xdr:nvSpPr>
        <xdr:cNvPr id="9913" name="Line 119"/>
        <xdr:cNvSpPr>
          <a:spLocks noChangeShapeType="1"/>
        </xdr:cNvSpPr>
      </xdr:nvSpPr>
      <xdr:spPr bwMode="auto">
        <a:xfrm>
          <a:off x="9305925" y="7724775"/>
          <a:ext cx="2514600" cy="0"/>
        </a:xfrm>
        <a:prstGeom prst="line">
          <a:avLst/>
        </a:prstGeom>
        <a:noFill/>
        <a:ln w="3810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20</xdr:col>
      <xdr:colOff>257175</xdr:colOff>
      <xdr:row>25</xdr:row>
      <xdr:rowOff>0</xdr:rowOff>
    </xdr:from>
    <xdr:to>
      <xdr:col>20</xdr:col>
      <xdr:colOff>257175</xdr:colOff>
      <xdr:row>35</xdr:row>
      <xdr:rowOff>9525</xdr:rowOff>
    </xdr:to>
    <xdr:sp macro="" textlink="">
      <xdr:nvSpPr>
        <xdr:cNvPr id="9914" name="Line 120"/>
        <xdr:cNvSpPr>
          <a:spLocks noChangeShapeType="1"/>
        </xdr:cNvSpPr>
      </xdr:nvSpPr>
      <xdr:spPr bwMode="auto">
        <a:xfrm>
          <a:off x="12077700" y="5734050"/>
          <a:ext cx="0" cy="1990725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16</xdr:col>
      <xdr:colOff>304800</xdr:colOff>
      <xdr:row>24</xdr:row>
      <xdr:rowOff>190500</xdr:rowOff>
    </xdr:from>
    <xdr:to>
      <xdr:col>16</xdr:col>
      <xdr:colOff>304800</xdr:colOff>
      <xdr:row>34</xdr:row>
      <xdr:rowOff>171450</xdr:rowOff>
    </xdr:to>
    <xdr:sp macro="" textlink="">
      <xdr:nvSpPr>
        <xdr:cNvPr id="9915" name="Line 121"/>
        <xdr:cNvSpPr>
          <a:spLocks noChangeShapeType="1"/>
        </xdr:cNvSpPr>
      </xdr:nvSpPr>
      <xdr:spPr bwMode="auto">
        <a:xfrm>
          <a:off x="9620250" y="5667375"/>
          <a:ext cx="0" cy="2019300"/>
        </a:xfrm>
        <a:prstGeom prst="line">
          <a:avLst/>
        </a:prstGeom>
        <a:noFill/>
        <a:ln w="12700">
          <a:solidFill>
            <a:srgbClr val="000000"/>
          </a:solidFill>
          <a:prstDash val="dashDot"/>
          <a:round/>
          <a:headEnd/>
          <a:tailEnd/>
        </a:ln>
      </xdr:spPr>
    </xdr:sp>
    <xdr:clientData/>
  </xdr:twoCellAnchor>
  <xdr:twoCellAnchor>
    <xdr:from>
      <xdr:col>19</xdr:col>
      <xdr:colOff>276225</xdr:colOff>
      <xdr:row>24</xdr:row>
      <xdr:rowOff>180975</xdr:rowOff>
    </xdr:from>
    <xdr:to>
      <xdr:col>19</xdr:col>
      <xdr:colOff>276225</xdr:colOff>
      <xdr:row>34</xdr:row>
      <xdr:rowOff>171450</xdr:rowOff>
    </xdr:to>
    <xdr:sp macro="" textlink="">
      <xdr:nvSpPr>
        <xdr:cNvPr id="9916" name="Line 122"/>
        <xdr:cNvSpPr>
          <a:spLocks noChangeShapeType="1"/>
        </xdr:cNvSpPr>
      </xdr:nvSpPr>
      <xdr:spPr bwMode="auto">
        <a:xfrm>
          <a:off x="11506200" y="5657850"/>
          <a:ext cx="0" cy="2028825"/>
        </a:xfrm>
        <a:prstGeom prst="line">
          <a:avLst/>
        </a:prstGeom>
        <a:noFill/>
        <a:ln w="12700">
          <a:solidFill>
            <a:srgbClr val="000000"/>
          </a:solidFill>
          <a:prstDash val="dashDot"/>
          <a:round/>
          <a:headEnd/>
          <a:tailEnd/>
        </a:ln>
      </xdr:spPr>
    </xdr:sp>
    <xdr:clientData/>
  </xdr:twoCellAnchor>
  <xdr:twoCellAnchor>
    <xdr:from>
      <xdr:col>16</xdr:col>
      <xdr:colOff>0</xdr:colOff>
      <xdr:row>39</xdr:row>
      <xdr:rowOff>0</xdr:rowOff>
    </xdr:from>
    <xdr:to>
      <xdr:col>19</xdr:col>
      <xdr:colOff>581025</xdr:colOff>
      <xdr:row>39</xdr:row>
      <xdr:rowOff>0</xdr:rowOff>
    </xdr:to>
    <xdr:sp macro="" textlink="">
      <xdr:nvSpPr>
        <xdr:cNvPr id="9917" name="Line 123"/>
        <xdr:cNvSpPr>
          <a:spLocks noChangeShapeType="1"/>
        </xdr:cNvSpPr>
      </xdr:nvSpPr>
      <xdr:spPr bwMode="auto">
        <a:xfrm>
          <a:off x="9315450" y="8553450"/>
          <a:ext cx="249555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10</xdr:col>
      <xdr:colOff>695325</xdr:colOff>
      <xdr:row>37</xdr:row>
      <xdr:rowOff>57150</xdr:rowOff>
    </xdr:from>
    <xdr:to>
      <xdr:col>13</xdr:col>
      <xdr:colOff>571500</xdr:colOff>
      <xdr:row>37</xdr:row>
      <xdr:rowOff>57150</xdr:rowOff>
    </xdr:to>
    <xdr:sp macro="" textlink="">
      <xdr:nvSpPr>
        <xdr:cNvPr id="9919" name="Line 126"/>
        <xdr:cNvSpPr>
          <a:spLocks noChangeShapeType="1"/>
        </xdr:cNvSpPr>
      </xdr:nvSpPr>
      <xdr:spPr bwMode="auto">
        <a:xfrm>
          <a:off x="6115050" y="8172450"/>
          <a:ext cx="1762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15</xdr:col>
      <xdr:colOff>38100</xdr:colOff>
      <xdr:row>23</xdr:row>
      <xdr:rowOff>190500</xdr:rowOff>
    </xdr:from>
    <xdr:to>
      <xdr:col>15</xdr:col>
      <xdr:colOff>38100</xdr:colOff>
      <xdr:row>34</xdr:row>
      <xdr:rowOff>180975</xdr:rowOff>
    </xdr:to>
    <xdr:sp macro="" textlink="">
      <xdr:nvSpPr>
        <xdr:cNvPr id="9920" name="Line 127"/>
        <xdr:cNvSpPr>
          <a:spLocks noChangeShapeType="1"/>
        </xdr:cNvSpPr>
      </xdr:nvSpPr>
      <xdr:spPr bwMode="auto">
        <a:xfrm>
          <a:off x="8620125" y="5467350"/>
          <a:ext cx="0" cy="222885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10</xdr:col>
      <xdr:colOff>695325</xdr:colOff>
      <xdr:row>36</xdr:row>
      <xdr:rowOff>0</xdr:rowOff>
    </xdr:from>
    <xdr:to>
      <xdr:col>11</xdr:col>
      <xdr:colOff>171450</xdr:colOff>
      <xdr:row>36</xdr:row>
      <xdr:rowOff>0</xdr:rowOff>
    </xdr:to>
    <xdr:sp macro="" textlink="">
      <xdr:nvSpPr>
        <xdr:cNvPr id="9921" name="Line 128"/>
        <xdr:cNvSpPr>
          <a:spLocks noChangeShapeType="1"/>
        </xdr:cNvSpPr>
      </xdr:nvSpPr>
      <xdr:spPr bwMode="auto">
        <a:xfrm>
          <a:off x="6115050" y="7915275"/>
          <a:ext cx="180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13</xdr:col>
      <xdr:colOff>419100</xdr:colOff>
      <xdr:row>36</xdr:row>
      <xdr:rowOff>9525</xdr:rowOff>
    </xdr:from>
    <xdr:to>
      <xdr:col>13</xdr:col>
      <xdr:colOff>581025</xdr:colOff>
      <xdr:row>36</xdr:row>
      <xdr:rowOff>9525</xdr:rowOff>
    </xdr:to>
    <xdr:sp macro="" textlink="">
      <xdr:nvSpPr>
        <xdr:cNvPr id="9924" name="Line 131"/>
        <xdr:cNvSpPr>
          <a:spLocks noChangeShapeType="1"/>
        </xdr:cNvSpPr>
      </xdr:nvSpPr>
      <xdr:spPr bwMode="auto">
        <a:xfrm>
          <a:off x="7724775" y="7924800"/>
          <a:ext cx="161925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14</xdr:col>
      <xdr:colOff>161925</xdr:colOff>
      <xdr:row>33</xdr:row>
      <xdr:rowOff>161925</xdr:rowOff>
    </xdr:from>
    <xdr:to>
      <xdr:col>14</xdr:col>
      <xdr:colOff>161925</xdr:colOff>
      <xdr:row>34</xdr:row>
      <xdr:rowOff>190500</xdr:rowOff>
    </xdr:to>
    <xdr:sp macro="" textlink="">
      <xdr:nvSpPr>
        <xdr:cNvPr id="9925" name="Line 132"/>
        <xdr:cNvSpPr>
          <a:spLocks noChangeShapeType="1"/>
        </xdr:cNvSpPr>
      </xdr:nvSpPr>
      <xdr:spPr bwMode="auto">
        <a:xfrm flipV="1">
          <a:off x="8153400" y="74771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14</xdr:col>
      <xdr:colOff>161925</xdr:colOff>
      <xdr:row>24</xdr:row>
      <xdr:rowOff>0</xdr:rowOff>
    </xdr:from>
    <xdr:to>
      <xdr:col>14</xdr:col>
      <xdr:colOff>161925</xdr:colOff>
      <xdr:row>25</xdr:row>
      <xdr:rowOff>0</xdr:rowOff>
    </xdr:to>
    <xdr:sp macro="" textlink="">
      <xdr:nvSpPr>
        <xdr:cNvPr id="9926" name="Line 133"/>
        <xdr:cNvSpPr>
          <a:spLocks noChangeShapeType="1"/>
        </xdr:cNvSpPr>
      </xdr:nvSpPr>
      <xdr:spPr bwMode="auto">
        <a:xfrm flipV="1">
          <a:off x="8153400" y="5476875"/>
          <a:ext cx="0" cy="257175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  <xdr:twoCellAnchor>
    <xdr:from>
      <xdr:col>10</xdr:col>
      <xdr:colOff>66675</xdr:colOff>
      <xdr:row>29</xdr:row>
      <xdr:rowOff>104775</xdr:rowOff>
    </xdr:from>
    <xdr:to>
      <xdr:col>10</xdr:col>
      <xdr:colOff>495300</xdr:colOff>
      <xdr:row>29</xdr:row>
      <xdr:rowOff>104775</xdr:rowOff>
    </xdr:to>
    <xdr:sp macro="" textlink="">
      <xdr:nvSpPr>
        <xdr:cNvPr id="9927" name="Line 135"/>
        <xdr:cNvSpPr>
          <a:spLocks noChangeShapeType="1"/>
        </xdr:cNvSpPr>
      </xdr:nvSpPr>
      <xdr:spPr bwMode="auto">
        <a:xfrm>
          <a:off x="5486400" y="6638925"/>
          <a:ext cx="428625" cy="0"/>
        </a:xfrm>
        <a:prstGeom prst="line">
          <a:avLst/>
        </a:prstGeom>
        <a:noFill/>
        <a:ln w="57150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12</xdr:col>
      <xdr:colOff>190500</xdr:colOff>
      <xdr:row>23</xdr:row>
      <xdr:rowOff>57150</xdr:rowOff>
    </xdr:from>
    <xdr:to>
      <xdr:col>12</xdr:col>
      <xdr:colOff>381000</xdr:colOff>
      <xdr:row>23</xdr:row>
      <xdr:rowOff>57150</xdr:rowOff>
    </xdr:to>
    <xdr:sp macro="" textlink="">
      <xdr:nvSpPr>
        <xdr:cNvPr id="9928" name="Line 136"/>
        <xdr:cNvSpPr>
          <a:spLocks noChangeShapeType="1"/>
        </xdr:cNvSpPr>
      </xdr:nvSpPr>
      <xdr:spPr bwMode="auto">
        <a:xfrm>
          <a:off x="6905625" y="53340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 type="oval" w="med" len="med"/>
          <a:tailEnd type="oval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oval" w="med" len="med"/>
          <a:tailEnd type="oval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oval" w="med" len="med"/>
          <a:tailEnd type="oval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Φύλλο1"/>
  <dimension ref="B1:T111"/>
  <sheetViews>
    <sheetView topLeftCell="A88" zoomScaleNormal="100" zoomScaleSheetLayoutView="100" workbookViewId="0">
      <selection activeCell="B82" sqref="B82:D82"/>
    </sheetView>
  </sheetViews>
  <sheetFormatPr defaultRowHeight="15"/>
  <cols>
    <col min="1" max="1" width="4.7109375" style="2" customWidth="1"/>
    <col min="2" max="2" width="9.5703125" style="2" bestFit="1" customWidth="1"/>
    <col min="3" max="3" width="11" style="2" bestFit="1" customWidth="1"/>
    <col min="4" max="4" width="8.5703125" style="2" customWidth="1"/>
    <col min="5" max="5" width="10.28515625" style="2" bestFit="1" customWidth="1"/>
    <col min="6" max="6" width="7.140625" style="2" customWidth="1"/>
    <col min="7" max="7" width="8" style="2" bestFit="1" customWidth="1"/>
    <col min="8" max="8" width="11.5703125" style="2" bestFit="1" customWidth="1"/>
    <col min="9" max="9" width="7.5703125" style="2" customWidth="1"/>
    <col min="10" max="10" width="9.140625" style="2"/>
    <col min="11" max="11" width="9.85546875" style="2" customWidth="1"/>
    <col min="12" max="12" width="12.42578125" style="2" bestFit="1" customWidth="1"/>
    <col min="13" max="13" width="9.140625" style="2"/>
    <col min="14" max="14" width="12.5703125" style="2" bestFit="1" customWidth="1"/>
    <col min="15" max="15" width="10" style="2" customWidth="1"/>
    <col min="16" max="16" width="8.7109375" style="2" customWidth="1"/>
    <col min="17" max="17" width="9.85546875" style="2" customWidth="1"/>
    <col min="18" max="18" width="8.7109375" style="2" customWidth="1"/>
    <col min="19" max="19" width="10.140625" style="2" customWidth="1"/>
    <col min="20" max="20" width="8.7109375" style="2" customWidth="1"/>
    <col min="21" max="21" width="5.28515625" style="2" customWidth="1"/>
    <col min="22" max="16384" width="9.140625" style="2"/>
  </cols>
  <sheetData>
    <row r="1" spans="2:20" ht="21" customHeight="1">
      <c r="B1" s="324" t="s">
        <v>56</v>
      </c>
      <c r="C1" s="324"/>
      <c r="D1" s="324"/>
      <c r="E1" s="324"/>
      <c r="F1" s="324"/>
      <c r="G1" s="324"/>
      <c r="H1" s="324"/>
      <c r="I1" s="324"/>
      <c r="J1" s="324"/>
      <c r="K1" s="324"/>
      <c r="L1" s="35"/>
      <c r="M1" s="322" t="s">
        <v>59</v>
      </c>
      <c r="N1" s="322"/>
      <c r="O1" s="322"/>
      <c r="P1" s="322"/>
      <c r="Q1" s="322"/>
      <c r="R1" s="322"/>
      <c r="S1" s="322"/>
      <c r="T1" s="322"/>
    </row>
    <row r="2" spans="2:20" s="33" customFormat="1" ht="18.75">
      <c r="B2" s="325" t="s">
        <v>155</v>
      </c>
      <c r="C2" s="325"/>
      <c r="D2" s="325"/>
      <c r="E2" s="46" t="s">
        <v>123</v>
      </c>
      <c r="F2" s="46" t="s">
        <v>52</v>
      </c>
      <c r="G2" s="46" t="s">
        <v>53</v>
      </c>
      <c r="H2" s="47"/>
      <c r="I2" s="47"/>
      <c r="K2" s="47"/>
      <c r="L2" s="36"/>
      <c r="M2" s="37" t="s">
        <v>58</v>
      </c>
      <c r="N2" s="45">
        <f>C55</f>
        <v>8</v>
      </c>
      <c r="O2" s="38" t="s">
        <v>57</v>
      </c>
      <c r="P2" s="36"/>
      <c r="Q2" s="36"/>
      <c r="R2" s="36"/>
      <c r="S2" s="36"/>
      <c r="T2" s="36"/>
    </row>
    <row r="3" spans="2:20" s="33" customFormat="1" ht="20.25">
      <c r="B3" s="47"/>
      <c r="C3" s="163" t="s">
        <v>122</v>
      </c>
      <c r="D3" s="47"/>
      <c r="E3" s="54">
        <f>0.19*(F3/0.05)^0.07</f>
        <v>0.21538933156341294</v>
      </c>
      <c r="F3" s="162">
        <v>0.3</v>
      </c>
      <c r="G3" s="162">
        <v>5</v>
      </c>
      <c r="H3" s="47"/>
      <c r="I3" s="47"/>
      <c r="J3" s="121" t="s">
        <v>154</v>
      </c>
      <c r="K3" s="47"/>
      <c r="L3" s="36"/>
      <c r="M3" s="36"/>
      <c r="N3" s="36"/>
      <c r="O3" s="36"/>
      <c r="P3" s="36"/>
      <c r="Q3" s="36"/>
      <c r="R3" s="36"/>
      <c r="S3" s="36"/>
      <c r="T3" s="36"/>
    </row>
    <row r="4" spans="2:20" ht="21" customHeight="1">
      <c r="B4" s="40"/>
      <c r="C4" s="40"/>
      <c r="D4" s="40"/>
      <c r="E4" s="40"/>
      <c r="F4" s="40"/>
      <c r="G4" s="40"/>
      <c r="H4" s="40"/>
      <c r="I4" s="40"/>
      <c r="J4" s="40"/>
      <c r="K4" s="48"/>
      <c r="L4" s="35"/>
      <c r="M4" s="138"/>
      <c r="N4" s="139"/>
      <c r="O4" s="139"/>
      <c r="P4" s="139"/>
      <c r="Q4" s="139"/>
      <c r="R4" s="139"/>
      <c r="S4" s="139"/>
      <c r="T4" s="139"/>
    </row>
    <row r="5" spans="2:20" ht="21" customHeight="1">
      <c r="B5" s="322" t="s">
        <v>117</v>
      </c>
      <c r="C5" s="322"/>
      <c r="D5" s="322"/>
      <c r="E5" s="322"/>
      <c r="F5" s="322"/>
      <c r="G5" s="322"/>
      <c r="H5" s="322"/>
      <c r="I5" s="322"/>
      <c r="J5" s="322"/>
      <c r="K5" s="322"/>
      <c r="L5" s="35"/>
      <c r="M5" s="322" t="s">
        <v>160</v>
      </c>
      <c r="N5" s="322"/>
      <c r="O5" s="322"/>
      <c r="P5" s="322"/>
      <c r="Q5" s="322"/>
      <c r="R5" s="322"/>
      <c r="S5" s="322"/>
      <c r="T5" s="322"/>
    </row>
    <row r="6" spans="2:20" ht="18.75">
      <c r="B6" s="37" t="s">
        <v>124</v>
      </c>
      <c r="C6" s="184">
        <v>27</v>
      </c>
      <c r="D6" s="36" t="s">
        <v>48</v>
      </c>
      <c r="E6" s="35"/>
      <c r="F6" s="35"/>
      <c r="G6" s="35"/>
      <c r="H6" s="35"/>
      <c r="I6" s="35"/>
      <c r="J6" s="35"/>
      <c r="K6" s="35"/>
      <c r="L6" s="35"/>
    </row>
    <row r="7" spans="2:20" ht="18.75">
      <c r="B7" s="39"/>
      <c r="C7" s="41"/>
      <c r="D7" s="36"/>
      <c r="E7" s="35"/>
      <c r="F7" s="35"/>
      <c r="G7" s="35"/>
      <c r="H7" s="35"/>
      <c r="I7" s="35"/>
      <c r="J7" s="35"/>
      <c r="K7" s="35"/>
      <c r="L7" s="35"/>
      <c r="M7" s="320" t="s">
        <v>131</v>
      </c>
      <c r="N7" s="320"/>
      <c r="O7" s="320"/>
      <c r="P7" s="35"/>
      <c r="Q7" s="320" t="s">
        <v>132</v>
      </c>
      <c r="R7" s="320"/>
      <c r="S7" s="320"/>
      <c r="T7" s="35"/>
    </row>
    <row r="8" spans="2:20" ht="20.25" customHeight="1">
      <c r="B8" s="323" t="s">
        <v>146</v>
      </c>
      <c r="C8" s="323"/>
      <c r="D8" s="323"/>
      <c r="E8" s="323"/>
      <c r="F8" s="323"/>
      <c r="G8" s="323"/>
      <c r="H8" s="323"/>
      <c r="I8" s="323"/>
      <c r="J8" s="323"/>
      <c r="K8" s="323"/>
      <c r="L8" s="35"/>
      <c r="M8" s="128" t="s">
        <v>147</v>
      </c>
      <c r="O8" s="40"/>
      <c r="P8" s="35"/>
      <c r="Q8" s="128" t="s">
        <v>133</v>
      </c>
      <c r="S8" s="40"/>
    </row>
    <row r="9" spans="2:20" ht="21" customHeight="1">
      <c r="B9" s="321" t="s">
        <v>126</v>
      </c>
      <c r="C9" s="321"/>
      <c r="D9" s="321"/>
      <c r="E9" s="321"/>
      <c r="F9" s="321"/>
      <c r="G9" s="127" t="s">
        <v>142</v>
      </c>
      <c r="I9" s="35"/>
      <c r="J9" s="35"/>
      <c r="K9" s="35"/>
      <c r="L9" s="35"/>
      <c r="M9" s="42" t="s">
        <v>152</v>
      </c>
      <c r="N9" s="44">
        <f>E3*LN(N2/F3)</f>
        <v>0.70721242123190386</v>
      </c>
      <c r="O9" s="40"/>
      <c r="P9" s="35"/>
      <c r="Q9" s="42" t="s">
        <v>152</v>
      </c>
      <c r="R9" s="44">
        <f>E3*LN(G3/F3)</f>
        <v>0.60597865369628678</v>
      </c>
      <c r="S9" s="40"/>
    </row>
    <row r="10" spans="2:20" ht="19.5">
      <c r="B10" s="39" t="s">
        <v>127</v>
      </c>
      <c r="C10" s="43">
        <v>1</v>
      </c>
      <c r="D10" s="38"/>
      <c r="E10" s="38"/>
      <c r="F10" s="38"/>
      <c r="G10" s="39" t="s">
        <v>125</v>
      </c>
      <c r="H10" s="129">
        <f>N9</f>
        <v>0.70721242123190386</v>
      </c>
      <c r="I10" s="35"/>
      <c r="J10" s="35"/>
      <c r="K10" s="35"/>
      <c r="L10" s="35"/>
    </row>
    <row r="11" spans="2:20" ht="19.5">
      <c r="B11" s="39" t="s">
        <v>128</v>
      </c>
      <c r="C11" s="43">
        <v>1</v>
      </c>
      <c r="D11" s="38"/>
      <c r="E11" s="38"/>
      <c r="F11" s="38"/>
      <c r="G11" s="39" t="s">
        <v>143</v>
      </c>
      <c r="H11" s="130">
        <v>1</v>
      </c>
      <c r="I11" s="35"/>
      <c r="J11" s="35"/>
      <c r="K11" s="35"/>
      <c r="L11" s="35"/>
      <c r="M11" s="322" t="s">
        <v>161</v>
      </c>
      <c r="N11" s="322"/>
      <c r="O11" s="322"/>
      <c r="P11" s="322"/>
      <c r="Q11" s="322"/>
      <c r="R11" s="322"/>
      <c r="S11" s="322"/>
      <c r="T11" s="322"/>
    </row>
    <row r="12" spans="2:20" ht="18.75">
      <c r="B12" s="37" t="s">
        <v>129</v>
      </c>
      <c r="C12" s="45">
        <f>C6*C10*C11</f>
        <v>27</v>
      </c>
      <c r="D12" s="47" t="s">
        <v>48</v>
      </c>
      <c r="E12" s="38"/>
      <c r="F12" s="38"/>
      <c r="G12" s="37" t="s">
        <v>144</v>
      </c>
      <c r="H12" s="135">
        <f>H10*H11*C12</f>
        <v>19.094735373261404</v>
      </c>
      <c r="I12" s="173" t="s">
        <v>48</v>
      </c>
      <c r="J12" s="35"/>
      <c r="K12" s="35"/>
    </row>
    <row r="13" spans="2:20" ht="18.75">
      <c r="B13" s="37"/>
      <c r="C13" s="126"/>
      <c r="E13" s="38"/>
      <c r="F13" s="38"/>
      <c r="G13" s="35"/>
      <c r="H13" s="35"/>
      <c r="I13" s="35"/>
      <c r="J13" s="35"/>
      <c r="K13" s="35"/>
      <c r="M13" s="37" t="s">
        <v>134</v>
      </c>
      <c r="N13" s="45">
        <v>1</v>
      </c>
    </row>
    <row r="14" spans="2:20" ht="21">
      <c r="B14" s="323" t="s">
        <v>145</v>
      </c>
      <c r="C14" s="323"/>
      <c r="D14" s="323"/>
      <c r="E14" s="323"/>
      <c r="F14" s="323"/>
      <c r="G14" s="323"/>
      <c r="H14" s="323"/>
      <c r="I14" s="323"/>
      <c r="J14" s="323"/>
      <c r="K14" s="323"/>
      <c r="M14" s="37" t="s">
        <v>135</v>
      </c>
      <c r="N14" s="45">
        <v>1</v>
      </c>
      <c r="O14" s="127" t="s">
        <v>136</v>
      </c>
      <c r="T14" s="136"/>
    </row>
    <row r="15" spans="2:20" ht="21" customHeight="1">
      <c r="B15" s="124" t="s">
        <v>130</v>
      </c>
      <c r="C15" s="124"/>
      <c r="D15" s="124"/>
      <c r="G15" s="127" t="s">
        <v>153</v>
      </c>
      <c r="H15" s="35"/>
      <c r="I15" s="35"/>
      <c r="J15" s="37" t="s">
        <v>150</v>
      </c>
      <c r="K15" s="134">
        <v>1</v>
      </c>
      <c r="L15" s="35"/>
      <c r="M15" s="37" t="s">
        <v>135</v>
      </c>
      <c r="N15" s="57" t="s">
        <v>137</v>
      </c>
      <c r="O15" s="128" t="s">
        <v>138</v>
      </c>
      <c r="Q15" s="125"/>
      <c r="R15" s="137" t="s">
        <v>141</v>
      </c>
      <c r="S15" s="125"/>
    </row>
    <row r="16" spans="2:20" ht="18.75">
      <c r="B16" s="39" t="s">
        <v>50</v>
      </c>
      <c r="C16" s="28">
        <v>1.25</v>
      </c>
      <c r="D16" s="36" t="s">
        <v>51</v>
      </c>
      <c r="E16" s="35"/>
      <c r="G16" s="35" t="s">
        <v>148</v>
      </c>
      <c r="I16" s="35"/>
      <c r="J16" s="35"/>
      <c r="K16" s="35"/>
      <c r="M16" s="37" t="s">
        <v>135</v>
      </c>
      <c r="N16" s="57" t="s">
        <v>139</v>
      </c>
      <c r="O16" s="128" t="s">
        <v>140</v>
      </c>
      <c r="Q16" s="37"/>
      <c r="R16" s="98"/>
      <c r="S16" s="35"/>
      <c r="T16" s="125"/>
    </row>
    <row r="17" spans="2:20" ht="18.75">
      <c r="B17" s="37" t="s">
        <v>151</v>
      </c>
      <c r="C17" s="44">
        <f>(1+7*H17)*0.5*C16*H12^2/1000</f>
        <v>0.71370534467974323</v>
      </c>
      <c r="D17" s="36" t="s">
        <v>49</v>
      </c>
      <c r="E17" s="35"/>
      <c r="F17" s="35"/>
      <c r="G17" s="34" t="s">
        <v>149</v>
      </c>
      <c r="H17" s="44">
        <f>K15/(H11*LN(N2/F3))</f>
        <v>0.30456101320763435</v>
      </c>
      <c r="I17" s="35"/>
      <c r="J17" s="35"/>
      <c r="K17" s="35"/>
      <c r="L17" s="35"/>
      <c r="T17" s="35"/>
    </row>
    <row r="18" spans="2:20">
      <c r="E18" s="35"/>
      <c r="L18" s="35"/>
      <c r="T18" s="35"/>
    </row>
    <row r="19" spans="2:20" ht="15.75">
      <c r="B19" s="34"/>
      <c r="C19" s="33"/>
      <c r="D19" s="33"/>
    </row>
    <row r="21" spans="2:20" s="3" customFormat="1">
      <c r="B21" s="304"/>
      <c r="C21" s="304"/>
      <c r="D21" s="304"/>
      <c r="E21" s="304"/>
      <c r="F21" s="304"/>
      <c r="G21" s="304"/>
      <c r="H21" s="304"/>
      <c r="I21" s="304"/>
      <c r="J21" s="304"/>
      <c r="K21" s="304"/>
      <c r="L21" s="304"/>
      <c r="M21" s="304"/>
      <c r="N21" s="304"/>
      <c r="O21" s="304"/>
      <c r="P21" s="304"/>
      <c r="Q21" s="304"/>
      <c r="R21" s="304"/>
      <c r="S21" s="304"/>
      <c r="T21" s="304"/>
    </row>
    <row r="22" spans="2:20" s="3" customFormat="1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2:20" s="3" customFormat="1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2:20" ht="18" customHeight="1"/>
    <row r="25" spans="2:20">
      <c r="C25" s="5"/>
      <c r="D25" s="5"/>
      <c r="E25" s="5"/>
      <c r="F25" s="5"/>
    </row>
    <row r="26" spans="2:20">
      <c r="C26" s="5"/>
      <c r="D26" s="5"/>
      <c r="E26" s="5"/>
      <c r="F26" s="5"/>
    </row>
    <row r="27" spans="2:20">
      <c r="C27" s="5"/>
      <c r="D27" s="5"/>
      <c r="E27" s="5"/>
      <c r="F27" s="5"/>
    </row>
    <row r="28" spans="2:20">
      <c r="C28" s="5"/>
      <c r="D28" s="5"/>
      <c r="E28" s="5"/>
      <c r="F28" s="5"/>
    </row>
    <row r="29" spans="2:20">
      <c r="C29" s="5"/>
      <c r="D29" s="5"/>
      <c r="E29" s="5"/>
      <c r="F29" s="5"/>
    </row>
    <row r="30" spans="2:20">
      <c r="C30" s="5"/>
      <c r="D30" s="5"/>
      <c r="E30" s="5"/>
      <c r="F30" s="5"/>
    </row>
    <row r="31" spans="2:20">
      <c r="C31" s="5"/>
      <c r="D31" s="5"/>
      <c r="E31" s="5"/>
      <c r="F31" s="5"/>
    </row>
    <row r="32" spans="2:20">
      <c r="C32" s="5"/>
      <c r="D32" s="5"/>
      <c r="E32" s="5"/>
      <c r="F32" s="5"/>
    </row>
    <row r="33" spans="3:18">
      <c r="C33" s="5"/>
      <c r="D33" s="5"/>
      <c r="E33" s="5"/>
      <c r="F33" s="5"/>
    </row>
    <row r="34" spans="3:18">
      <c r="C34" s="5"/>
      <c r="D34" s="5"/>
      <c r="E34" s="5"/>
      <c r="F34" s="5"/>
    </row>
    <row r="35" spans="3:18">
      <c r="C35" s="5"/>
      <c r="D35" s="5"/>
      <c r="E35" s="5"/>
      <c r="F35" s="5"/>
    </row>
    <row r="36" spans="3:18">
      <c r="C36" s="5"/>
      <c r="D36" s="5"/>
      <c r="E36" s="5"/>
      <c r="F36" s="5"/>
    </row>
    <row r="37" spans="3:18">
      <c r="C37" s="5"/>
      <c r="D37" s="5"/>
      <c r="E37" s="5"/>
      <c r="F37" s="5"/>
    </row>
    <row r="38" spans="3:18">
      <c r="C38" s="5"/>
      <c r="D38" s="5"/>
      <c r="E38" s="5"/>
      <c r="F38" s="5"/>
    </row>
    <row r="39" spans="3:18">
      <c r="C39" s="5"/>
      <c r="D39" s="5"/>
      <c r="E39" s="5"/>
      <c r="F39" s="5"/>
    </row>
    <row r="40" spans="3:18">
      <c r="C40" s="5"/>
      <c r="D40" s="5"/>
      <c r="E40" s="5"/>
      <c r="F40" s="5"/>
    </row>
    <row r="41" spans="3:18">
      <c r="C41" s="5"/>
      <c r="D41" s="5"/>
      <c r="E41" s="5"/>
      <c r="F41" s="5"/>
    </row>
    <row r="43" spans="3:18">
      <c r="P43" s="1" t="s">
        <v>28</v>
      </c>
      <c r="Q43" s="326" t="s">
        <v>29</v>
      </c>
      <c r="R43" s="327"/>
    </row>
    <row r="44" spans="3:18">
      <c r="P44" s="6" t="s">
        <v>30</v>
      </c>
      <c r="Q44" s="285">
        <v>100</v>
      </c>
      <c r="R44" s="286"/>
    </row>
    <row r="45" spans="3:18">
      <c r="P45" s="6" t="s">
        <v>31</v>
      </c>
      <c r="Q45" s="285">
        <v>60</v>
      </c>
      <c r="R45" s="286"/>
    </row>
    <row r="46" spans="3:18">
      <c r="P46" s="6" t="s">
        <v>32</v>
      </c>
      <c r="Q46" s="285">
        <v>100</v>
      </c>
      <c r="R46" s="286"/>
    </row>
    <row r="47" spans="3:18">
      <c r="P47" s="6" t="s">
        <v>33</v>
      </c>
      <c r="Q47" s="285">
        <v>60</v>
      </c>
      <c r="R47" s="286"/>
    </row>
    <row r="49" spans="2:20">
      <c r="B49" s="304"/>
      <c r="C49" s="304"/>
      <c r="D49" s="304"/>
      <c r="E49" s="304"/>
      <c r="F49" s="304"/>
      <c r="G49" s="304"/>
      <c r="H49" s="304"/>
      <c r="I49" s="304"/>
      <c r="J49" s="304"/>
      <c r="K49" s="304"/>
      <c r="L49" s="304"/>
      <c r="M49" s="304"/>
      <c r="N49" s="304"/>
      <c r="O49" s="304"/>
      <c r="P49" s="304"/>
      <c r="Q49" s="304"/>
      <c r="R49" s="304"/>
      <c r="S49" s="304"/>
      <c r="T49" s="304"/>
    </row>
    <row r="50" spans="2:20" s="4" customFormat="1" ht="15.75" thickBot="1"/>
    <row r="51" spans="2:20" ht="21" customHeight="1" thickBot="1">
      <c r="B51" s="287" t="s">
        <v>35</v>
      </c>
      <c r="C51" s="288"/>
      <c r="D51" s="288"/>
      <c r="E51" s="264"/>
      <c r="F51" s="160"/>
      <c r="G51" s="159"/>
      <c r="H51" s="158"/>
      <c r="J51" s="295" t="s">
        <v>22</v>
      </c>
      <c r="K51" s="296"/>
      <c r="L51" s="296"/>
      <c r="M51" s="296"/>
      <c r="N51" s="296"/>
      <c r="O51" s="296"/>
      <c r="P51" s="296"/>
      <c r="Q51" s="296"/>
      <c r="R51" s="296"/>
      <c r="S51" s="296"/>
      <c r="T51" s="297"/>
    </row>
    <row r="52" spans="2:20" ht="16.5" thickBot="1">
      <c r="B52" s="7"/>
      <c r="C52" s="5"/>
      <c r="D52" s="5"/>
      <c r="E52" s="5"/>
      <c r="F52" s="5"/>
      <c r="G52" s="5"/>
      <c r="H52" s="8"/>
      <c r="J52" s="157" t="s">
        <v>20</v>
      </c>
      <c r="K52" s="293" t="s">
        <v>13</v>
      </c>
      <c r="L52" s="294"/>
      <c r="M52" s="306" t="s">
        <v>1</v>
      </c>
      <c r="N52" s="307"/>
      <c r="O52" s="273" t="s">
        <v>2</v>
      </c>
      <c r="P52" s="274"/>
      <c r="Q52" s="299" t="s">
        <v>3</v>
      </c>
      <c r="R52" s="300"/>
      <c r="S52" s="308" t="s">
        <v>4</v>
      </c>
      <c r="T52" s="309"/>
    </row>
    <row r="53" spans="2:20" ht="19.5" thickBot="1">
      <c r="B53" s="9" t="s">
        <v>14</v>
      </c>
      <c r="C53" s="53">
        <v>40</v>
      </c>
      <c r="D53" s="10" t="s">
        <v>17</v>
      </c>
      <c r="E53" s="54">
        <f>MIN(C53,C55*2)</f>
        <v>16</v>
      </c>
      <c r="F53" s="5"/>
      <c r="G53" s="5"/>
      <c r="H53" s="8"/>
      <c r="J53" s="11" t="s">
        <v>21</v>
      </c>
      <c r="K53" s="143" t="s">
        <v>39</v>
      </c>
      <c r="L53" s="143" t="s">
        <v>40</v>
      </c>
      <c r="M53" s="144" t="s">
        <v>39</v>
      </c>
      <c r="N53" s="144" t="s">
        <v>40</v>
      </c>
      <c r="O53" s="148" t="s">
        <v>39</v>
      </c>
      <c r="P53" s="148" t="s">
        <v>40</v>
      </c>
      <c r="Q53" s="149" t="s">
        <v>39</v>
      </c>
      <c r="R53" s="149" t="s">
        <v>40</v>
      </c>
      <c r="S53" s="154" t="s">
        <v>39</v>
      </c>
      <c r="T53" s="155" t="s">
        <v>40</v>
      </c>
    </row>
    <row r="54" spans="2:20" ht="15.75">
      <c r="B54" s="9" t="s">
        <v>15</v>
      </c>
      <c r="C54" s="53">
        <v>25</v>
      </c>
      <c r="D54" s="10" t="s">
        <v>18</v>
      </c>
      <c r="E54" s="54">
        <f>E53/5</f>
        <v>3.2</v>
      </c>
      <c r="F54" s="5"/>
      <c r="G54" s="5"/>
      <c r="H54" s="8"/>
      <c r="J54" s="12">
        <v>5</v>
      </c>
      <c r="K54" s="140">
        <v>-1.2</v>
      </c>
      <c r="L54" s="140">
        <v>-1.4</v>
      </c>
      <c r="M54" s="145">
        <v>-0.8</v>
      </c>
      <c r="N54" s="145">
        <v>-1.1000000000000001</v>
      </c>
      <c r="O54" s="275">
        <v>-0.5</v>
      </c>
      <c r="P54" s="276"/>
      <c r="Q54" s="150">
        <v>0.8</v>
      </c>
      <c r="R54" s="150">
        <v>1</v>
      </c>
      <c r="S54" s="310">
        <v>-0.7</v>
      </c>
      <c r="T54" s="311"/>
    </row>
    <row r="55" spans="2:20" ht="15.75">
      <c r="B55" s="9" t="s">
        <v>16</v>
      </c>
      <c r="C55" s="53">
        <v>8</v>
      </c>
      <c r="D55" s="5"/>
      <c r="E55" s="5"/>
      <c r="F55" s="5"/>
      <c r="G55" s="5"/>
      <c r="H55" s="8"/>
      <c r="J55" s="13">
        <v>1</v>
      </c>
      <c r="K55" s="141">
        <v>-1.2</v>
      </c>
      <c r="L55" s="141">
        <v>-1.4</v>
      </c>
      <c r="M55" s="146">
        <v>-0.8</v>
      </c>
      <c r="N55" s="146">
        <v>-1.1000000000000001</v>
      </c>
      <c r="O55" s="277">
        <v>-0.5</v>
      </c>
      <c r="P55" s="278"/>
      <c r="Q55" s="151">
        <v>0.8</v>
      </c>
      <c r="R55" s="151">
        <v>1</v>
      </c>
      <c r="S55" s="312">
        <v>-0.5</v>
      </c>
      <c r="T55" s="313"/>
    </row>
    <row r="56" spans="2:20" ht="16.5" thickBot="1">
      <c r="B56" s="7"/>
      <c r="C56" s="5"/>
      <c r="D56" s="5"/>
      <c r="E56" s="5"/>
      <c r="F56" s="5"/>
      <c r="G56" s="5"/>
      <c r="H56" s="8"/>
      <c r="J56" s="156" t="s">
        <v>156</v>
      </c>
      <c r="K56" s="142">
        <v>-1.2</v>
      </c>
      <c r="L56" s="142">
        <v>-1.4</v>
      </c>
      <c r="M56" s="147">
        <v>-0.8</v>
      </c>
      <c r="N56" s="147">
        <v>-1.1000000000000001</v>
      </c>
      <c r="O56" s="279">
        <v>-0.5</v>
      </c>
      <c r="P56" s="280"/>
      <c r="Q56" s="152">
        <v>0.7</v>
      </c>
      <c r="R56" s="153">
        <v>1</v>
      </c>
      <c r="S56" s="314">
        <v>-0.3</v>
      </c>
      <c r="T56" s="315"/>
    </row>
    <row r="57" spans="2:20" ht="19.5" thickBot="1">
      <c r="B57" s="268" t="s">
        <v>159</v>
      </c>
      <c r="C57" s="269"/>
      <c r="D57" s="270"/>
      <c r="E57" s="268" t="s">
        <v>158</v>
      </c>
      <c r="F57" s="269"/>
      <c r="G57" s="269"/>
      <c r="H57" s="263"/>
      <c r="Q57" s="14"/>
    </row>
    <row r="58" spans="2:20" ht="20.25">
      <c r="B58" s="9" t="s">
        <v>157</v>
      </c>
      <c r="C58" s="55">
        <f>C17</f>
        <v>0.71370534467974323</v>
      </c>
      <c r="D58" s="5" t="s">
        <v>49</v>
      </c>
      <c r="E58" s="10" t="s">
        <v>34</v>
      </c>
      <c r="F58" s="45">
        <f>N66</f>
        <v>0.8125</v>
      </c>
      <c r="H58" s="15"/>
      <c r="I58" s="16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</row>
    <row r="59" spans="2:20" ht="18.75">
      <c r="B59" s="17" t="s">
        <v>42</v>
      </c>
      <c r="C59" s="54">
        <f>C55</f>
        <v>8</v>
      </c>
      <c r="D59" s="5" t="s">
        <v>57</v>
      </c>
      <c r="E59" s="10"/>
      <c r="F59" s="161"/>
      <c r="G59" s="18"/>
      <c r="H59" s="8"/>
      <c r="J59" s="20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2:20" ht="18.75">
      <c r="B60" s="9"/>
      <c r="C60" s="58"/>
      <c r="D60" s="5"/>
      <c r="E60" s="10" t="s">
        <v>162</v>
      </c>
      <c r="F60" s="179">
        <v>0.32</v>
      </c>
      <c r="G60" s="18"/>
      <c r="H60" s="8"/>
      <c r="J60" s="20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2:20" ht="15.75">
      <c r="B61" s="9" t="s">
        <v>19</v>
      </c>
      <c r="C61" s="56">
        <f>C54/C55</f>
        <v>3.125</v>
      </c>
      <c r="D61" s="5"/>
      <c r="E61" s="19"/>
      <c r="F61" s="5"/>
      <c r="G61" s="18"/>
      <c r="H61" s="8"/>
      <c r="J61" s="180"/>
      <c r="K61" s="26"/>
      <c r="L61" s="26"/>
      <c r="M61" s="26"/>
      <c r="N61" s="26"/>
      <c r="O61" s="26"/>
      <c r="P61" s="26"/>
      <c r="Q61" s="26"/>
      <c r="R61" s="26"/>
      <c r="S61" s="26"/>
      <c r="T61" s="26"/>
    </row>
    <row r="62" spans="2:20">
      <c r="B62" s="7"/>
      <c r="D62" s="5"/>
      <c r="E62" s="19"/>
      <c r="F62" s="5"/>
      <c r="G62" s="18"/>
      <c r="H62" s="8"/>
      <c r="R62" s="3"/>
    </row>
    <row r="63" spans="2:20" ht="16.5" thickBot="1">
      <c r="B63" s="7"/>
      <c r="C63" s="5"/>
      <c r="D63" s="5"/>
      <c r="E63" s="5"/>
      <c r="F63" s="5"/>
      <c r="G63" s="5"/>
      <c r="H63" s="8"/>
      <c r="J63" s="4"/>
      <c r="K63" s="20"/>
      <c r="L63" s="20"/>
      <c r="M63" s="20"/>
      <c r="N63" s="20"/>
      <c r="O63" s="20"/>
      <c r="P63" s="20"/>
      <c r="Q63" s="20"/>
      <c r="R63" s="20"/>
      <c r="S63" s="20"/>
      <c r="T63" s="20"/>
    </row>
    <row r="64" spans="2:20" ht="19.5" thickBot="1">
      <c r="B64" s="21"/>
      <c r="C64" s="22"/>
      <c r="D64" s="23" t="s">
        <v>43</v>
      </c>
      <c r="E64" s="23" t="s">
        <v>44</v>
      </c>
      <c r="F64" s="24" t="s">
        <v>45</v>
      </c>
      <c r="G64" s="24" t="s">
        <v>46</v>
      </c>
      <c r="H64" s="25" t="s">
        <v>47</v>
      </c>
      <c r="J64" s="4"/>
      <c r="K64" s="26"/>
      <c r="L64" s="26"/>
      <c r="M64" s="26"/>
      <c r="N64" s="26"/>
      <c r="O64" s="26"/>
      <c r="P64" s="26"/>
      <c r="Q64" s="26"/>
      <c r="R64" s="26"/>
      <c r="S64" s="26"/>
      <c r="T64" s="26"/>
    </row>
    <row r="65" spans="2:20" ht="18" customHeight="1">
      <c r="B65" s="301" t="s">
        <v>5</v>
      </c>
      <c r="C65" s="27" t="s">
        <v>0</v>
      </c>
      <c r="D65" s="193">
        <f>K54+(K55-K54)*((C61-J54)/(J55-J54))</f>
        <v>-1.2</v>
      </c>
      <c r="E65" s="67">
        <f>F60</f>
        <v>0.32</v>
      </c>
      <c r="F65" s="60">
        <f>C58*D65</f>
        <v>-0.85644641361569185</v>
      </c>
      <c r="G65" s="61">
        <f>C58*E65</f>
        <v>0.22838571029751784</v>
      </c>
      <c r="H65" s="195">
        <f>F65-G65</f>
        <v>-1.0848321239132097</v>
      </c>
      <c r="J65" s="298" t="s">
        <v>118</v>
      </c>
      <c r="K65" s="298"/>
      <c r="L65" s="298"/>
      <c r="M65" s="26"/>
      <c r="N65" s="26"/>
      <c r="O65" s="26"/>
      <c r="P65" s="26"/>
      <c r="Q65" s="26"/>
      <c r="R65" s="26"/>
      <c r="S65" s="26"/>
      <c r="T65" s="26"/>
    </row>
    <row r="66" spans="2:20" ht="18" customHeight="1">
      <c r="B66" s="302"/>
      <c r="C66" s="28" t="s">
        <v>1</v>
      </c>
      <c r="D66" s="196">
        <f>M54+(M55-M54)*((C61-J54)/(J55-J54))</f>
        <v>-0.8</v>
      </c>
      <c r="E66" s="59">
        <f>F60</f>
        <v>0.32</v>
      </c>
      <c r="F66" s="62">
        <f>C58*D66</f>
        <v>-0.5709642757437946</v>
      </c>
      <c r="G66" s="63">
        <f>C58*E66</f>
        <v>0.22838571029751784</v>
      </c>
      <c r="H66" s="197">
        <f>F66-G66</f>
        <v>-0.79934998604131247</v>
      </c>
      <c r="J66" s="50" t="s">
        <v>60</v>
      </c>
      <c r="K66" s="26">
        <f>SUM(Q44:R46)/SUM(Q44:R47)</f>
        <v>0.8125</v>
      </c>
      <c r="L66" s="26"/>
      <c r="M66" s="52" t="s">
        <v>34</v>
      </c>
      <c r="N66" s="54">
        <f>(K66+K68)/2</f>
        <v>0.8125</v>
      </c>
      <c r="O66" s="26"/>
      <c r="P66" s="26"/>
      <c r="Q66" s="26"/>
      <c r="R66" s="26"/>
      <c r="S66" s="26"/>
      <c r="T66" s="26"/>
    </row>
    <row r="67" spans="2:20" ht="18" customHeight="1">
      <c r="B67" s="302"/>
      <c r="C67" s="28" t="s">
        <v>2</v>
      </c>
      <c r="D67" s="198">
        <f>O54+(O55-O54)*((C61-J54)/(J55-J54))</f>
        <v>-0.5</v>
      </c>
      <c r="E67" s="59">
        <f>F60</f>
        <v>0.32</v>
      </c>
      <c r="F67" s="62">
        <f>C58*D67</f>
        <v>-0.35685267233987161</v>
      </c>
      <c r="G67" s="63">
        <f>C58*E67</f>
        <v>0.22838571029751784</v>
      </c>
      <c r="H67" s="199">
        <f>F67-G67</f>
        <v>-0.58523838263738948</v>
      </c>
      <c r="J67" s="298" t="s">
        <v>119</v>
      </c>
      <c r="K67" s="298"/>
      <c r="L67" s="298"/>
      <c r="M67" s="4"/>
      <c r="N67" s="4"/>
      <c r="O67" s="4"/>
      <c r="P67" s="4"/>
      <c r="Q67" s="4"/>
      <c r="R67" s="4"/>
      <c r="S67" s="4"/>
      <c r="T67" s="4"/>
    </row>
    <row r="68" spans="2:20" ht="18" customHeight="1">
      <c r="B68" s="302"/>
      <c r="C68" s="28" t="s">
        <v>3</v>
      </c>
      <c r="D68" s="200">
        <f>Q54+(Q55-Q54)*((C61-J54)/(J55-J54))</f>
        <v>0.8</v>
      </c>
      <c r="E68" s="59">
        <f>F60</f>
        <v>0.32</v>
      </c>
      <c r="F68" s="62">
        <f>C58*D68</f>
        <v>0.5709642757437946</v>
      </c>
      <c r="G68" s="63">
        <f>C58*E68</f>
        <v>0.22838571029751784</v>
      </c>
      <c r="H68" s="201">
        <f>F68-G68</f>
        <v>0.34257856544627674</v>
      </c>
      <c r="J68" s="50" t="s">
        <v>61</v>
      </c>
      <c r="K68" s="49">
        <f>(Q44+Q46+Q47)/SUM(Q44:R47)</f>
        <v>0.8125</v>
      </c>
      <c r="L68" s="14"/>
    </row>
    <row r="69" spans="2:20" ht="18" customHeight="1" thickBot="1">
      <c r="B69" s="303"/>
      <c r="C69" s="29" t="s">
        <v>4</v>
      </c>
      <c r="D69" s="202">
        <f>S54+(S55-S54)*((C61-J54)/(J55-J54))</f>
        <v>-0.60624999999999996</v>
      </c>
      <c r="E69" s="64">
        <f>F60</f>
        <v>0.32</v>
      </c>
      <c r="F69" s="65">
        <f>C58*D69</f>
        <v>-0.43268386521209429</v>
      </c>
      <c r="G69" s="66">
        <f>C58*E69</f>
        <v>0.22838571029751784</v>
      </c>
      <c r="H69" s="203">
        <f>F69-G69</f>
        <v>-0.6610695755096121</v>
      </c>
      <c r="L69" s="14"/>
    </row>
    <row r="70" spans="2:20" ht="18" customHeight="1">
      <c r="B70" s="90"/>
      <c r="C70" s="31"/>
      <c r="D70" s="105"/>
      <c r="E70" s="105"/>
      <c r="F70" s="105"/>
      <c r="G70" s="104"/>
      <c r="H70" s="104"/>
      <c r="L70" s="14"/>
    </row>
    <row r="71" spans="2:20" ht="18" customHeight="1">
      <c r="B71" s="284" t="s">
        <v>103</v>
      </c>
      <c r="C71" s="284"/>
      <c r="D71" s="284"/>
      <c r="E71" s="284"/>
      <c r="F71" s="284"/>
      <c r="G71" s="68" t="s">
        <v>104</v>
      </c>
      <c r="H71" s="3"/>
      <c r="L71" s="14"/>
    </row>
    <row r="72" spans="2:20" ht="18" customHeight="1" thickBot="1">
      <c r="B72" s="289" t="str">
        <f>IF(C54&gt;=E53,"Περίπτωση d&gt;e","Περίπτωση d&lt;e")</f>
        <v>Περίπτωση d&gt;e</v>
      </c>
      <c r="C72" s="289"/>
      <c r="D72" s="105"/>
      <c r="E72" s="105"/>
      <c r="F72" s="105"/>
      <c r="G72" s="104"/>
      <c r="H72" s="31"/>
      <c r="L72" s="14"/>
    </row>
    <row r="73" spans="2:20" ht="18" customHeight="1" thickBot="1">
      <c r="B73" s="290" t="s">
        <v>105</v>
      </c>
      <c r="C73" s="291"/>
      <c r="D73" s="292"/>
      <c r="E73" s="105"/>
      <c r="F73" s="290" t="s">
        <v>106</v>
      </c>
      <c r="G73" s="291"/>
      <c r="H73" s="292"/>
      <c r="L73" s="14"/>
    </row>
    <row r="74" spans="2:20" ht="18" customHeight="1" thickBot="1">
      <c r="B74" s="107"/>
      <c r="C74" s="108" t="s">
        <v>107</v>
      </c>
      <c r="D74" s="106" t="s">
        <v>108</v>
      </c>
      <c r="E74" s="31"/>
      <c r="F74" s="271" t="s">
        <v>112</v>
      </c>
      <c r="G74" s="272"/>
      <c r="H74" s="106" t="s">
        <v>108</v>
      </c>
      <c r="L74" s="14"/>
    </row>
    <row r="75" spans="2:20" ht="18" customHeight="1" thickBot="1">
      <c r="B75" s="109" t="s">
        <v>0</v>
      </c>
      <c r="C75" s="110">
        <f>E54*C55</f>
        <v>25.6</v>
      </c>
      <c r="D75" s="281">
        <f>(H65*C75+H66*C76+H67*C77)/C78</f>
        <v>-0.75881152246350314</v>
      </c>
      <c r="E75" s="111"/>
      <c r="F75" s="109" t="s">
        <v>0</v>
      </c>
      <c r="G75" s="110">
        <f>E54*C55</f>
        <v>25.6</v>
      </c>
      <c r="H75" s="281">
        <f>(H65*G75+H66*G76)/G77</f>
        <v>-0.83589169968891541</v>
      </c>
      <c r="L75" s="14"/>
    </row>
    <row r="76" spans="2:20" ht="18" customHeight="1" thickBot="1">
      <c r="B76" s="108" t="s">
        <v>78</v>
      </c>
      <c r="C76" s="110">
        <f>(E53-E54)*C55</f>
        <v>102.4</v>
      </c>
      <c r="D76" s="283"/>
      <c r="E76" s="111"/>
      <c r="F76" s="108" t="s">
        <v>109</v>
      </c>
      <c r="G76" s="110">
        <f>(C54-E54)*C55</f>
        <v>174.4</v>
      </c>
      <c r="H76" s="282"/>
      <c r="L76" s="14"/>
    </row>
    <row r="77" spans="2:20" ht="18" customHeight="1" thickBot="1">
      <c r="B77" s="108" t="s">
        <v>2</v>
      </c>
      <c r="C77" s="110">
        <f>(C54-E53)*C55</f>
        <v>72</v>
      </c>
      <c r="D77" s="282"/>
      <c r="E77" s="111"/>
      <c r="F77" s="108"/>
      <c r="G77" s="112">
        <f>SUM(G75:G76)</f>
        <v>200</v>
      </c>
      <c r="H77" s="113"/>
      <c r="L77" s="14"/>
    </row>
    <row r="78" spans="2:20" ht="18" customHeight="1" thickBot="1">
      <c r="B78" s="108"/>
      <c r="C78" s="112">
        <f>SUM(C75:C77)</f>
        <v>200</v>
      </c>
      <c r="D78" s="114"/>
      <c r="E78" s="111"/>
      <c r="F78" s="31"/>
      <c r="G78" s="86"/>
      <c r="H78" s="115"/>
      <c r="L78" s="14"/>
    </row>
    <row r="79" spans="2:20" ht="18" customHeight="1">
      <c r="B79" s="30"/>
      <c r="C79" s="31"/>
      <c r="D79" s="32"/>
      <c r="E79" s="32"/>
      <c r="F79" s="32"/>
      <c r="G79" s="32"/>
      <c r="H79" s="4"/>
    </row>
    <row r="80" spans="2:20">
      <c r="B80" s="304"/>
      <c r="C80" s="304"/>
      <c r="D80" s="304"/>
      <c r="E80" s="304"/>
      <c r="F80" s="304"/>
      <c r="G80" s="304"/>
      <c r="H80" s="304"/>
      <c r="I80" s="304"/>
      <c r="J80" s="304"/>
      <c r="K80" s="304"/>
      <c r="L80" s="304"/>
      <c r="M80" s="304"/>
      <c r="N80" s="304"/>
      <c r="O80" s="304"/>
      <c r="P80" s="304"/>
      <c r="Q80" s="304"/>
      <c r="R80" s="304"/>
      <c r="S80" s="304"/>
      <c r="T80" s="304"/>
    </row>
    <row r="81" spans="2:20" s="4" customFormat="1" ht="15.75" thickBot="1"/>
    <row r="82" spans="2:20" ht="21" customHeight="1" thickBot="1">
      <c r="B82" s="287" t="s">
        <v>36</v>
      </c>
      <c r="C82" s="288"/>
      <c r="D82" s="305"/>
      <c r="E82" s="182"/>
      <c r="F82" s="159"/>
      <c r="G82" s="159"/>
      <c r="H82" s="158"/>
      <c r="J82" s="295" t="s">
        <v>22</v>
      </c>
      <c r="K82" s="296"/>
      <c r="L82" s="296"/>
      <c r="M82" s="296"/>
      <c r="N82" s="296"/>
      <c r="O82" s="296"/>
      <c r="P82" s="296"/>
      <c r="Q82" s="296"/>
      <c r="R82" s="296"/>
      <c r="S82" s="296"/>
      <c r="T82" s="297"/>
    </row>
    <row r="83" spans="2:20" ht="16.5" thickBot="1">
      <c r="B83" s="7"/>
      <c r="C83" s="5"/>
      <c r="D83" s="5"/>
      <c r="E83" s="5"/>
      <c r="F83" s="5"/>
      <c r="G83" s="5"/>
      <c r="H83" s="8"/>
      <c r="J83" s="157" t="s">
        <v>20</v>
      </c>
      <c r="K83" s="293" t="s">
        <v>13</v>
      </c>
      <c r="L83" s="294"/>
      <c r="M83" s="306" t="s">
        <v>1</v>
      </c>
      <c r="N83" s="307"/>
      <c r="O83" s="273" t="s">
        <v>2</v>
      </c>
      <c r="P83" s="274"/>
      <c r="Q83" s="299" t="s">
        <v>3</v>
      </c>
      <c r="R83" s="300"/>
      <c r="S83" s="308" t="s">
        <v>4</v>
      </c>
      <c r="T83" s="309"/>
    </row>
    <row r="84" spans="2:20" ht="19.5" thickBot="1">
      <c r="B84" s="9" t="s">
        <v>14</v>
      </c>
      <c r="C84" s="54">
        <f>C54</f>
        <v>25</v>
      </c>
      <c r="D84" s="10" t="s">
        <v>17</v>
      </c>
      <c r="E84" s="54">
        <f>MIN(C84,C86*2)</f>
        <v>16</v>
      </c>
      <c r="F84" s="5"/>
      <c r="G84" s="5"/>
      <c r="H84" s="8"/>
      <c r="J84" s="11" t="s">
        <v>21</v>
      </c>
      <c r="K84" s="143" t="s">
        <v>39</v>
      </c>
      <c r="L84" s="143" t="s">
        <v>40</v>
      </c>
      <c r="M84" s="144" t="s">
        <v>39</v>
      </c>
      <c r="N84" s="144" t="s">
        <v>40</v>
      </c>
      <c r="O84" s="148" t="s">
        <v>39</v>
      </c>
      <c r="P84" s="148" t="s">
        <v>40</v>
      </c>
      <c r="Q84" s="149" t="s">
        <v>39</v>
      </c>
      <c r="R84" s="149" t="s">
        <v>40</v>
      </c>
      <c r="S84" s="154" t="s">
        <v>39</v>
      </c>
      <c r="T84" s="155" t="s">
        <v>40</v>
      </c>
    </row>
    <row r="85" spans="2:20" ht="15.75">
      <c r="B85" s="9" t="s">
        <v>15</v>
      </c>
      <c r="C85" s="54">
        <f>C53</f>
        <v>40</v>
      </c>
      <c r="D85" s="10" t="s">
        <v>18</v>
      </c>
      <c r="E85" s="54">
        <f>E84/5</f>
        <v>3.2</v>
      </c>
      <c r="F85" s="5"/>
      <c r="G85" s="5"/>
      <c r="H85" s="8"/>
      <c r="J85" s="12">
        <v>5</v>
      </c>
      <c r="K85" s="140">
        <v>-1.2</v>
      </c>
      <c r="L85" s="140">
        <v>-1.4</v>
      </c>
      <c r="M85" s="145">
        <v>-0.8</v>
      </c>
      <c r="N85" s="145">
        <v>-1.1000000000000001</v>
      </c>
      <c r="O85" s="275">
        <v>-0.5</v>
      </c>
      <c r="P85" s="276"/>
      <c r="Q85" s="150">
        <v>0.8</v>
      </c>
      <c r="R85" s="150">
        <v>1</v>
      </c>
      <c r="S85" s="310">
        <v>-0.7</v>
      </c>
      <c r="T85" s="311"/>
    </row>
    <row r="86" spans="2:20" ht="15.75">
      <c r="B86" s="9" t="s">
        <v>16</v>
      </c>
      <c r="C86" s="54">
        <f>C55</f>
        <v>8</v>
      </c>
      <c r="D86" s="5"/>
      <c r="E86" s="5"/>
      <c r="F86" s="5"/>
      <c r="G86" s="5"/>
      <c r="H86" s="8"/>
      <c r="J86" s="13">
        <v>1</v>
      </c>
      <c r="K86" s="141">
        <v>-1.2</v>
      </c>
      <c r="L86" s="141">
        <v>-1.4</v>
      </c>
      <c r="M86" s="146">
        <v>-0.8</v>
      </c>
      <c r="N86" s="146">
        <v>-1.1000000000000001</v>
      </c>
      <c r="O86" s="277">
        <v>-0.5</v>
      </c>
      <c r="P86" s="278"/>
      <c r="Q86" s="151">
        <v>0.8</v>
      </c>
      <c r="R86" s="151">
        <v>1</v>
      </c>
      <c r="S86" s="312">
        <v>-0.5</v>
      </c>
      <c r="T86" s="313"/>
    </row>
    <row r="87" spans="2:20" ht="16.5" thickBot="1">
      <c r="B87" s="7"/>
      <c r="C87" s="5"/>
      <c r="D87" s="5"/>
      <c r="E87" s="5"/>
      <c r="F87" s="5"/>
      <c r="G87" s="5"/>
      <c r="H87" s="8"/>
      <c r="J87" s="156" t="s">
        <v>156</v>
      </c>
      <c r="K87" s="142">
        <v>-1.2</v>
      </c>
      <c r="L87" s="142">
        <v>-1.4</v>
      </c>
      <c r="M87" s="147">
        <v>-0.8</v>
      </c>
      <c r="N87" s="147">
        <v>-1.1000000000000001</v>
      </c>
      <c r="O87" s="279">
        <v>-0.5</v>
      </c>
      <c r="P87" s="280"/>
      <c r="Q87" s="152">
        <v>0.7</v>
      </c>
      <c r="R87" s="153">
        <v>1</v>
      </c>
      <c r="S87" s="314">
        <v>-0.3</v>
      </c>
      <c r="T87" s="315"/>
    </row>
    <row r="88" spans="2:20" ht="19.5" thickBot="1">
      <c r="B88" s="316" t="s">
        <v>159</v>
      </c>
      <c r="C88" s="317"/>
      <c r="D88" s="317"/>
      <c r="E88" s="318"/>
      <c r="F88" s="319" t="s">
        <v>158</v>
      </c>
      <c r="G88" s="317"/>
      <c r="H88" s="318"/>
      <c r="J88" s="4"/>
      <c r="K88" s="4"/>
      <c r="L88" s="4"/>
      <c r="M88" s="4"/>
      <c r="N88" s="4"/>
      <c r="O88" s="4"/>
      <c r="P88" s="4"/>
      <c r="Q88" s="78"/>
      <c r="R88" s="4"/>
      <c r="S88" s="4"/>
      <c r="T88" s="4"/>
    </row>
    <row r="89" spans="2:20" ht="20.25">
      <c r="B89" s="9" t="s">
        <v>157</v>
      </c>
      <c r="C89" s="55">
        <f>C17</f>
        <v>0.71370534467974323</v>
      </c>
      <c r="D89" s="5" t="s">
        <v>49</v>
      </c>
      <c r="E89" s="10" t="s">
        <v>34</v>
      </c>
      <c r="F89" s="45">
        <f>N97</f>
        <v>0.6875</v>
      </c>
      <c r="H89" s="15"/>
      <c r="I89" s="16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</row>
    <row r="90" spans="2:20" ht="18.75">
      <c r="B90" s="17" t="s">
        <v>42</v>
      </c>
      <c r="C90" s="54">
        <f>C86</f>
        <v>8</v>
      </c>
      <c r="D90" s="5" t="s">
        <v>57</v>
      </c>
      <c r="E90" s="10"/>
      <c r="F90" s="161"/>
      <c r="G90" s="18"/>
      <c r="H90" s="8"/>
      <c r="J90" s="20"/>
      <c r="K90" s="26"/>
      <c r="L90" s="26"/>
      <c r="M90" s="26"/>
      <c r="N90" s="26"/>
      <c r="O90" s="26"/>
      <c r="P90" s="26"/>
      <c r="Q90" s="26"/>
      <c r="R90" s="26"/>
      <c r="S90" s="26"/>
      <c r="T90" s="26"/>
    </row>
    <row r="91" spans="2:20" ht="18.75">
      <c r="B91" s="9"/>
      <c r="C91" s="58"/>
      <c r="D91" s="5"/>
      <c r="E91" s="10" t="s">
        <v>162</v>
      </c>
      <c r="F91" s="179">
        <v>0.32</v>
      </c>
      <c r="G91" s="18"/>
      <c r="H91" s="8"/>
      <c r="J91" s="20"/>
      <c r="K91" s="26"/>
      <c r="L91" s="26"/>
      <c r="M91" s="26"/>
      <c r="N91" s="26"/>
      <c r="O91" s="26"/>
      <c r="P91" s="26"/>
      <c r="Q91" s="26"/>
      <c r="R91" s="26"/>
      <c r="S91" s="26"/>
      <c r="T91" s="26"/>
    </row>
    <row r="92" spans="2:20" ht="15.75">
      <c r="B92" s="9" t="s">
        <v>19</v>
      </c>
      <c r="C92" s="56">
        <f>C85/C86</f>
        <v>5</v>
      </c>
      <c r="D92" s="5"/>
      <c r="E92" s="19"/>
      <c r="F92" s="5"/>
      <c r="G92" s="18"/>
      <c r="H92" s="8"/>
      <c r="J92" s="77"/>
      <c r="K92" s="26"/>
      <c r="L92" s="26"/>
      <c r="M92" s="26"/>
      <c r="N92" s="26"/>
      <c r="O92" s="26"/>
      <c r="P92" s="26"/>
      <c r="Q92" s="26"/>
      <c r="R92" s="26"/>
      <c r="S92" s="26"/>
      <c r="T92" s="26"/>
    </row>
    <row r="93" spans="2:20">
      <c r="B93" s="7"/>
      <c r="D93" s="5"/>
      <c r="E93" s="19"/>
      <c r="F93" s="5"/>
      <c r="G93" s="18"/>
      <c r="H93" s="8"/>
      <c r="R93" s="3"/>
    </row>
    <row r="94" spans="2:20" ht="16.5" thickBot="1">
      <c r="B94" s="7"/>
      <c r="C94" s="5"/>
      <c r="D94" s="5"/>
      <c r="E94" s="5"/>
      <c r="F94" s="5"/>
      <c r="G94" s="5"/>
      <c r="H94" s="8"/>
      <c r="J94" s="4"/>
      <c r="K94" s="20"/>
      <c r="L94" s="20"/>
      <c r="M94" s="20"/>
      <c r="N94" s="20"/>
      <c r="O94" s="20"/>
      <c r="P94" s="20"/>
      <c r="Q94" s="20"/>
      <c r="R94" s="20"/>
      <c r="S94" s="20"/>
      <c r="T94" s="20"/>
    </row>
    <row r="95" spans="2:20" ht="19.5" thickBot="1">
      <c r="B95" s="21"/>
      <c r="C95" s="22"/>
      <c r="D95" s="23" t="s">
        <v>43</v>
      </c>
      <c r="E95" s="23" t="s">
        <v>44</v>
      </c>
      <c r="F95" s="24" t="s">
        <v>45</v>
      </c>
      <c r="G95" s="24" t="s">
        <v>46</v>
      </c>
      <c r="H95" s="25" t="s">
        <v>47</v>
      </c>
      <c r="J95" s="4"/>
      <c r="K95" s="26"/>
      <c r="L95" s="26"/>
      <c r="M95" s="26"/>
      <c r="N95" s="26"/>
      <c r="O95" s="26"/>
      <c r="P95" s="26"/>
      <c r="Q95" s="26"/>
      <c r="R95" s="26"/>
      <c r="S95" s="26"/>
      <c r="T95" s="26"/>
    </row>
    <row r="96" spans="2:20" ht="18" customHeight="1">
      <c r="B96" s="301" t="s">
        <v>5</v>
      </c>
      <c r="C96" s="27" t="s">
        <v>0</v>
      </c>
      <c r="D96" s="194">
        <f>K85+(K86-K85)*((C92-J85)/(J86-J85))</f>
        <v>-1.2</v>
      </c>
      <c r="E96" s="59">
        <f>F91</f>
        <v>0.32</v>
      </c>
      <c r="F96" s="60">
        <f>C89*D96</f>
        <v>-0.85644641361569185</v>
      </c>
      <c r="G96" s="61">
        <f>C89*F91</f>
        <v>0.22838571029751784</v>
      </c>
      <c r="H96" s="204">
        <f>F96-G96</f>
        <v>-1.0848321239132097</v>
      </c>
      <c r="J96" s="298" t="s">
        <v>120</v>
      </c>
      <c r="K96" s="298"/>
      <c r="L96" s="298"/>
      <c r="M96" s="26"/>
      <c r="N96" s="26"/>
      <c r="O96" s="26"/>
      <c r="P96" s="26"/>
      <c r="Q96" s="26"/>
      <c r="R96" s="26"/>
      <c r="S96" s="26"/>
      <c r="T96" s="26"/>
    </row>
    <row r="97" spans="2:20" ht="18" customHeight="1">
      <c r="B97" s="302"/>
      <c r="C97" s="28" t="s">
        <v>1</v>
      </c>
      <c r="D97" s="196">
        <f>M85+(M86-M85)*((C92-J85)/(J86-J85))</f>
        <v>-0.8</v>
      </c>
      <c r="E97" s="59">
        <f>F91</f>
        <v>0.32</v>
      </c>
      <c r="F97" s="62">
        <f>C89*D97</f>
        <v>-0.5709642757437946</v>
      </c>
      <c r="G97" s="63">
        <f>C89*F91</f>
        <v>0.22838571029751784</v>
      </c>
      <c r="H97" s="197">
        <f>F97-G97</f>
        <v>-0.79934998604131247</v>
      </c>
      <c r="J97" s="50" t="s">
        <v>62</v>
      </c>
      <c r="K97" s="26">
        <f>(Q44+Q45+Q47)/SUM(Q44:R47)</f>
        <v>0.6875</v>
      </c>
      <c r="L97" s="26"/>
      <c r="M97" s="52" t="s">
        <v>34</v>
      </c>
      <c r="N97" s="51">
        <f>(K97+K99)/2</f>
        <v>0.6875</v>
      </c>
      <c r="O97" s="26"/>
      <c r="P97" s="26"/>
      <c r="Q97" s="26"/>
      <c r="R97" s="26"/>
      <c r="S97" s="26"/>
      <c r="T97" s="26"/>
    </row>
    <row r="98" spans="2:20" ht="18" customHeight="1">
      <c r="B98" s="302"/>
      <c r="C98" s="28" t="s">
        <v>2</v>
      </c>
      <c r="D98" s="198">
        <f>O85+(O86-O85)*((C92-J85)/(J86-J85))</f>
        <v>-0.5</v>
      </c>
      <c r="E98" s="59">
        <f>F91</f>
        <v>0.32</v>
      </c>
      <c r="F98" s="62">
        <f>C89*D98</f>
        <v>-0.35685267233987161</v>
      </c>
      <c r="G98" s="63">
        <f>C89*F91</f>
        <v>0.22838571029751784</v>
      </c>
      <c r="H98" s="199">
        <f>F98-G98</f>
        <v>-0.58523838263738948</v>
      </c>
      <c r="J98" s="298" t="s">
        <v>121</v>
      </c>
      <c r="K98" s="298"/>
      <c r="L98" s="298"/>
      <c r="M98" s="4"/>
      <c r="N98" s="4"/>
      <c r="O98" s="4"/>
      <c r="P98" s="4"/>
      <c r="Q98" s="4"/>
      <c r="R98" s="4"/>
      <c r="S98" s="4"/>
      <c r="T98" s="4"/>
    </row>
    <row r="99" spans="2:20" ht="18" customHeight="1">
      <c r="B99" s="302"/>
      <c r="C99" s="28" t="s">
        <v>3</v>
      </c>
      <c r="D99" s="200">
        <f>Q85+(Q86-Q85)*((C92-J85)/(J86-J85))</f>
        <v>0.8</v>
      </c>
      <c r="E99" s="59">
        <f>F91</f>
        <v>0.32</v>
      </c>
      <c r="F99" s="62">
        <f>C89*D99</f>
        <v>0.5709642757437946</v>
      </c>
      <c r="G99" s="63">
        <f>C89*F91</f>
        <v>0.22838571029751784</v>
      </c>
      <c r="H99" s="201">
        <f>F99-G99</f>
        <v>0.34257856544627674</v>
      </c>
      <c r="J99" s="50" t="s">
        <v>61</v>
      </c>
      <c r="K99" s="49">
        <f>SUM(Q45:R47)/SUM(Q44:R47)</f>
        <v>0.6875</v>
      </c>
      <c r="L99" s="14"/>
    </row>
    <row r="100" spans="2:20" ht="18" customHeight="1" thickBot="1">
      <c r="B100" s="303"/>
      <c r="C100" s="29" t="s">
        <v>4</v>
      </c>
      <c r="D100" s="202">
        <f>S85+(S86-S85)*((C92-J85)/(J86-J85))</f>
        <v>-0.7</v>
      </c>
      <c r="E100" s="64">
        <f>F91</f>
        <v>0.32</v>
      </c>
      <c r="F100" s="65">
        <f>C89*D100</f>
        <v>-0.49959374127582024</v>
      </c>
      <c r="G100" s="66">
        <f>C89*F91</f>
        <v>0.22838571029751784</v>
      </c>
      <c r="H100" s="203">
        <f>F100-G100</f>
        <v>-0.7279794515733381</v>
      </c>
      <c r="L100" s="14"/>
    </row>
    <row r="101" spans="2:20" ht="18" customHeight="1">
      <c r="B101" s="90"/>
      <c r="C101" s="47"/>
      <c r="D101" s="105"/>
      <c r="E101" s="105"/>
      <c r="F101" s="105"/>
      <c r="G101" s="104"/>
      <c r="H101" s="104"/>
      <c r="L101" s="14"/>
    </row>
    <row r="102" spans="2:20" ht="18" customHeight="1">
      <c r="B102" s="284" t="s">
        <v>103</v>
      </c>
      <c r="C102" s="284"/>
      <c r="D102" s="284"/>
      <c r="E102" s="284"/>
      <c r="F102" s="284"/>
      <c r="G102" s="68" t="s">
        <v>104</v>
      </c>
      <c r="H102" s="3"/>
      <c r="L102" s="14"/>
    </row>
    <row r="103" spans="2:20" ht="18" customHeight="1" thickBot="1">
      <c r="B103" s="289" t="str">
        <f>IF(C85&gt;=E84,"Περίπτωση d&gt;e","Περίπτωση d&lt;e")</f>
        <v>Περίπτωση d&gt;e</v>
      </c>
      <c r="C103" s="289"/>
      <c r="D103" s="105"/>
      <c r="E103" s="105"/>
      <c r="F103" s="105"/>
      <c r="G103" s="104"/>
      <c r="H103" s="31"/>
      <c r="L103" s="14"/>
    </row>
    <row r="104" spans="2:20" ht="18" customHeight="1" thickBot="1">
      <c r="B104" s="290" t="s">
        <v>105</v>
      </c>
      <c r="C104" s="291"/>
      <c r="D104" s="292"/>
      <c r="E104" s="105"/>
      <c r="F104" s="290" t="s">
        <v>106</v>
      </c>
      <c r="G104" s="291"/>
      <c r="H104" s="292"/>
      <c r="L104" s="14"/>
    </row>
    <row r="105" spans="2:20" ht="18" customHeight="1" thickBot="1">
      <c r="B105" s="107"/>
      <c r="C105" s="108" t="s">
        <v>107</v>
      </c>
      <c r="D105" s="106" t="s">
        <v>108</v>
      </c>
      <c r="E105" s="31"/>
      <c r="F105" s="271" t="s">
        <v>107</v>
      </c>
      <c r="G105" s="272"/>
      <c r="H105" s="106" t="s">
        <v>108</v>
      </c>
      <c r="L105" s="14"/>
    </row>
    <row r="106" spans="2:20" ht="18" customHeight="1" thickBot="1">
      <c r="B106" s="109" t="s">
        <v>0</v>
      </c>
      <c r="C106" s="110">
        <f>E85*C86</f>
        <v>25.6</v>
      </c>
      <c r="D106" s="281">
        <f>(H96*C106+H97*C107+H98*C108)/C109</f>
        <v>-0.69372159502871045</v>
      </c>
      <c r="E106" s="111"/>
      <c r="F106" s="109" t="s">
        <v>0</v>
      </c>
      <c r="G106" s="110">
        <f>E85*C86</f>
        <v>25.6</v>
      </c>
      <c r="H106" s="281">
        <f>(H96*G106+H97*G107)/G108</f>
        <v>-0.8221885570710642</v>
      </c>
      <c r="L106" s="14"/>
    </row>
    <row r="107" spans="2:20" ht="18" customHeight="1" thickBot="1">
      <c r="B107" s="108" t="s">
        <v>78</v>
      </c>
      <c r="C107" s="110">
        <f>(E84-E85)*C86</f>
        <v>102.4</v>
      </c>
      <c r="D107" s="283"/>
      <c r="E107" s="111"/>
      <c r="F107" s="108" t="s">
        <v>109</v>
      </c>
      <c r="G107" s="110">
        <f>(C85-E85)*C86</f>
        <v>294.39999999999998</v>
      </c>
      <c r="H107" s="282"/>
      <c r="L107" s="14"/>
    </row>
    <row r="108" spans="2:20" ht="18" customHeight="1" thickBot="1">
      <c r="B108" s="108" t="s">
        <v>2</v>
      </c>
      <c r="C108" s="110">
        <f>(C85-E84)*C86</f>
        <v>192</v>
      </c>
      <c r="D108" s="282"/>
      <c r="E108" s="111"/>
      <c r="F108" s="108"/>
      <c r="G108" s="112">
        <f>SUM(G106:G107)</f>
        <v>320</v>
      </c>
      <c r="H108" s="113"/>
      <c r="L108" s="14"/>
    </row>
    <row r="109" spans="2:20" ht="18" customHeight="1" thickBot="1">
      <c r="B109" s="108"/>
      <c r="C109" s="112">
        <f>SUM(C106:C108)</f>
        <v>320</v>
      </c>
      <c r="D109" s="114"/>
      <c r="E109" s="111"/>
      <c r="F109" s="31"/>
      <c r="G109" s="86"/>
      <c r="H109" s="115"/>
    </row>
    <row r="110" spans="2:20" ht="18" customHeight="1">
      <c r="B110" s="31"/>
      <c r="C110" s="116"/>
      <c r="D110" s="117"/>
      <c r="E110" s="111"/>
      <c r="F110" s="31"/>
      <c r="G110" s="86"/>
      <c r="H110" s="115"/>
    </row>
    <row r="111" spans="2:20">
      <c r="B111" s="304"/>
      <c r="C111" s="304"/>
      <c r="D111" s="304"/>
      <c r="E111" s="304"/>
      <c r="F111" s="304"/>
      <c r="G111" s="304"/>
      <c r="H111" s="304"/>
      <c r="I111" s="304"/>
      <c r="J111" s="304"/>
      <c r="K111" s="304"/>
      <c r="L111" s="304"/>
      <c r="M111" s="304"/>
      <c r="N111" s="304"/>
      <c r="O111" s="304"/>
      <c r="P111" s="304"/>
      <c r="Q111" s="304"/>
      <c r="R111" s="304"/>
      <c r="S111" s="304"/>
      <c r="T111" s="304"/>
    </row>
  </sheetData>
  <mergeCells count="70">
    <mergeCell ref="S54:T54"/>
    <mergeCell ref="S55:T55"/>
    <mergeCell ref="S56:T56"/>
    <mergeCell ref="M11:T11"/>
    <mergeCell ref="B21:T21"/>
    <mergeCell ref="B49:T49"/>
    <mergeCell ref="S52:T52"/>
    <mergeCell ref="Q43:R43"/>
    <mergeCell ref="O54:P54"/>
    <mergeCell ref="O55:P55"/>
    <mergeCell ref="O56:P56"/>
    <mergeCell ref="O52:P52"/>
    <mergeCell ref="M52:N52"/>
    <mergeCell ref="Q7:S7"/>
    <mergeCell ref="B9:F9"/>
    <mergeCell ref="M5:T5"/>
    <mergeCell ref="B14:K14"/>
    <mergeCell ref="M1:T1"/>
    <mergeCell ref="B1:K1"/>
    <mergeCell ref="B5:K5"/>
    <mergeCell ref="B8:K8"/>
    <mergeCell ref="B2:D2"/>
    <mergeCell ref="M7:O7"/>
    <mergeCell ref="S86:T86"/>
    <mergeCell ref="S87:T87"/>
    <mergeCell ref="B88:E88"/>
    <mergeCell ref="F88:H88"/>
    <mergeCell ref="K83:L83"/>
    <mergeCell ref="Q52:R52"/>
    <mergeCell ref="B65:B69"/>
    <mergeCell ref="B111:T111"/>
    <mergeCell ref="B82:D82"/>
    <mergeCell ref="J82:T82"/>
    <mergeCell ref="M83:N83"/>
    <mergeCell ref="Q83:R83"/>
    <mergeCell ref="S83:T83"/>
    <mergeCell ref="J96:L96"/>
    <mergeCell ref="J98:L98"/>
    <mergeCell ref="B104:D104"/>
    <mergeCell ref="F104:H104"/>
    <mergeCell ref="D106:D108"/>
    <mergeCell ref="B80:T80"/>
    <mergeCell ref="B96:B100"/>
    <mergeCell ref="S85:T85"/>
    <mergeCell ref="H106:H107"/>
    <mergeCell ref="D75:D77"/>
    <mergeCell ref="H75:H76"/>
    <mergeCell ref="B102:F102"/>
    <mergeCell ref="Q44:R44"/>
    <mergeCell ref="B51:D51"/>
    <mergeCell ref="B103:C103"/>
    <mergeCell ref="B71:F71"/>
    <mergeCell ref="B72:C72"/>
    <mergeCell ref="B73:D73"/>
    <mergeCell ref="F73:H73"/>
    <mergeCell ref="K52:L52"/>
    <mergeCell ref="J51:T51"/>
    <mergeCell ref="Q47:R47"/>
    <mergeCell ref="Q46:R46"/>
    <mergeCell ref="Q45:R45"/>
    <mergeCell ref="B57:D57"/>
    <mergeCell ref="E57:G57"/>
    <mergeCell ref="F74:G74"/>
    <mergeCell ref="F105:G105"/>
    <mergeCell ref="O83:P83"/>
    <mergeCell ref="O85:P85"/>
    <mergeCell ref="O86:P86"/>
    <mergeCell ref="O87:P87"/>
    <mergeCell ref="J65:L65"/>
    <mergeCell ref="J67:L67"/>
  </mergeCells>
  <phoneticPr fontId="0" type="noConversion"/>
  <printOptions horizontalCentered="1" verticalCentered="1"/>
  <pageMargins left="7.874015748031496E-2" right="0" top="0.6692913385826772" bottom="0.98425196850393704" header="0.51181102362204722" footer="0.51181102362204722"/>
  <pageSetup paperSize="257" scale="50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Φύλλο2"/>
  <dimension ref="A1:AD144"/>
  <sheetViews>
    <sheetView tabSelected="1" topLeftCell="A18" zoomScaleNormal="100" workbookViewId="0">
      <selection activeCell="G109" sqref="G109"/>
    </sheetView>
  </sheetViews>
  <sheetFormatPr defaultRowHeight="15"/>
  <cols>
    <col min="1" max="1" width="3" style="2" customWidth="1"/>
    <col min="2" max="2" width="9.5703125" style="2" bestFit="1" customWidth="1"/>
    <col min="3" max="3" width="11.28515625" style="2" bestFit="1" customWidth="1"/>
    <col min="4" max="4" width="11" style="2" customWidth="1"/>
    <col min="5" max="5" width="8.5703125" style="2" customWidth="1"/>
    <col min="6" max="6" width="8.140625" style="2" customWidth="1"/>
    <col min="7" max="7" width="9.85546875" style="2" bestFit="1" customWidth="1"/>
    <col min="8" max="8" width="11.5703125" style="2" bestFit="1" customWidth="1"/>
    <col min="9" max="9" width="9.28515625" style="2" customWidth="1"/>
    <col min="10" max="10" width="10.5703125" style="2" customWidth="1"/>
    <col min="11" max="14" width="8.85546875" style="2" bestFit="1" customWidth="1"/>
    <col min="15" max="15" width="11" style="2" bestFit="1" customWidth="1"/>
    <col min="16" max="16" width="8.85546875" style="2" bestFit="1" customWidth="1"/>
    <col min="17" max="17" width="11" style="2" bestFit="1" customWidth="1"/>
    <col min="18" max="20" width="8.85546875" style="2" bestFit="1" customWidth="1"/>
    <col min="21" max="23" width="9.140625" style="2"/>
    <col min="24" max="24" width="13.7109375" style="2" bestFit="1" customWidth="1"/>
    <col min="25" max="28" width="9.28515625" style="2" bestFit="1" customWidth="1"/>
    <col min="29" max="16384" width="9.140625" style="2"/>
  </cols>
  <sheetData>
    <row r="1" spans="1:20" ht="18.75">
      <c r="B1" s="322" t="s">
        <v>56</v>
      </c>
      <c r="C1" s="322"/>
      <c r="D1" s="322"/>
      <c r="E1" s="322"/>
      <c r="F1" s="322"/>
      <c r="G1" s="322"/>
      <c r="H1" s="322"/>
      <c r="I1" s="322"/>
      <c r="J1" s="322"/>
      <c r="K1" s="322"/>
      <c r="L1" s="35"/>
      <c r="M1" s="322" t="s">
        <v>59</v>
      </c>
      <c r="N1" s="322"/>
      <c r="O1" s="322"/>
      <c r="P1" s="322"/>
      <c r="Q1" s="322"/>
      <c r="R1" s="322"/>
      <c r="S1" s="322"/>
      <c r="T1" s="322"/>
    </row>
    <row r="2" spans="1:20" ht="18.75">
      <c r="A2" s="33"/>
      <c r="B2" s="325" t="s">
        <v>38</v>
      </c>
      <c r="C2" s="325"/>
      <c r="D2" s="325"/>
      <c r="E2" s="132" t="s">
        <v>123</v>
      </c>
      <c r="F2" s="46" t="s">
        <v>52</v>
      </c>
      <c r="G2" s="46" t="s">
        <v>53</v>
      </c>
      <c r="H2" s="47"/>
      <c r="I2" s="47"/>
      <c r="J2" s="47"/>
      <c r="K2" s="47"/>
      <c r="L2" s="36"/>
      <c r="M2" s="37" t="s">
        <v>58</v>
      </c>
      <c r="N2" s="45">
        <f>C59</f>
        <v>8</v>
      </c>
      <c r="O2" s="38" t="s">
        <v>57</v>
      </c>
      <c r="P2" s="36"/>
      <c r="Q2" s="36"/>
      <c r="R2" s="36"/>
      <c r="S2" s="36"/>
      <c r="T2" s="36"/>
    </row>
    <row r="3" spans="1:20" ht="20.25">
      <c r="A3" s="33"/>
      <c r="B3" s="47"/>
      <c r="C3" s="163" t="str">
        <f>'ΦΟΡΤΙΑ ΣΕ ΚΑΤΑΚΟΡΥΦΟΥΣ ΤΟΙΧΟΥΣ'!C3</f>
        <v>III</v>
      </c>
      <c r="D3" s="47"/>
      <c r="E3" s="45">
        <f>0.19*(F3/0.05)^0.07</f>
        <v>0.21538933156341294</v>
      </c>
      <c r="F3" s="174">
        <f>'ΦΟΡΤΙΑ ΣΕ ΚΑΤΑΚΟΡΥΦΟΥΣ ΤΟΙΧΟΥΣ'!F3</f>
        <v>0.3</v>
      </c>
      <c r="G3" s="174">
        <f>'ΦΟΡΤΙΑ ΣΕ ΚΑΤΑΚΟΡΥΦΟΥΣ ΤΟΙΧΟΥΣ'!G3</f>
        <v>5</v>
      </c>
      <c r="H3" s="47"/>
      <c r="I3" s="47"/>
      <c r="J3" s="121" t="s">
        <v>154</v>
      </c>
      <c r="K3" s="47"/>
      <c r="L3" s="36"/>
      <c r="M3" s="36"/>
      <c r="N3" s="36"/>
      <c r="O3" s="36"/>
      <c r="P3" s="36"/>
      <c r="Q3" s="36"/>
      <c r="R3" s="36"/>
      <c r="S3" s="36"/>
      <c r="T3" s="36"/>
    </row>
    <row r="4" spans="1:20" ht="15.75">
      <c r="B4" s="40"/>
      <c r="C4" s="40"/>
      <c r="D4" s="40"/>
      <c r="E4" s="40"/>
      <c r="F4" s="40"/>
      <c r="G4" s="40"/>
      <c r="H4" s="40"/>
      <c r="I4" s="40"/>
      <c r="J4" s="40"/>
      <c r="K4" s="48"/>
      <c r="L4" s="35"/>
    </row>
    <row r="5" spans="1:20" ht="21">
      <c r="B5" s="322" t="s">
        <v>117</v>
      </c>
      <c r="C5" s="322"/>
      <c r="D5" s="322"/>
      <c r="E5" s="322"/>
      <c r="F5" s="322"/>
      <c r="G5" s="322"/>
      <c r="H5" s="322"/>
      <c r="I5" s="322"/>
      <c r="J5" s="322"/>
      <c r="K5" s="322"/>
      <c r="L5" s="35"/>
      <c r="M5" s="322" t="s">
        <v>160</v>
      </c>
      <c r="N5" s="322"/>
      <c r="O5" s="322"/>
      <c r="P5" s="322"/>
      <c r="Q5" s="322"/>
      <c r="R5" s="322"/>
      <c r="S5" s="322"/>
      <c r="T5" s="322"/>
    </row>
    <row r="6" spans="1:20" ht="18.75">
      <c r="B6" s="37" t="s">
        <v>55</v>
      </c>
      <c r="C6" s="183">
        <f>'ΦΟΡΤΙΑ ΣΕ ΚΑΤΑΚΟΡΥΦΟΥΣ ΤΟΙΧΟΥΣ'!C6</f>
        <v>27</v>
      </c>
      <c r="D6" s="36" t="s">
        <v>48</v>
      </c>
      <c r="E6" s="35"/>
      <c r="F6" s="35"/>
      <c r="G6" s="35"/>
      <c r="H6" s="35"/>
      <c r="I6" s="35"/>
      <c r="J6" s="35"/>
      <c r="K6" s="35"/>
      <c r="L6" s="35"/>
      <c r="T6" s="35"/>
    </row>
    <row r="7" spans="1:20" ht="18.75">
      <c r="B7" s="39"/>
      <c r="C7" s="41"/>
      <c r="D7" s="36"/>
      <c r="E7" s="35"/>
      <c r="F7" s="35"/>
      <c r="G7" s="35"/>
      <c r="H7" s="35"/>
      <c r="I7" s="35"/>
      <c r="J7" s="35"/>
      <c r="K7" s="35"/>
      <c r="L7" s="35"/>
      <c r="M7" s="320" t="s">
        <v>131</v>
      </c>
      <c r="N7" s="320"/>
      <c r="O7" s="320"/>
      <c r="P7" s="35"/>
      <c r="Q7" s="320" t="s">
        <v>132</v>
      </c>
      <c r="R7" s="320"/>
      <c r="S7" s="320"/>
      <c r="T7" s="35"/>
    </row>
    <row r="8" spans="1:20" ht="21">
      <c r="B8" s="322" t="s">
        <v>146</v>
      </c>
      <c r="C8" s="322"/>
      <c r="D8" s="322"/>
      <c r="E8" s="322"/>
      <c r="F8" s="322"/>
      <c r="G8" s="322"/>
      <c r="H8" s="322"/>
      <c r="I8" s="322"/>
      <c r="J8" s="322"/>
      <c r="K8" s="322"/>
      <c r="L8" s="35"/>
      <c r="M8" s="128" t="s">
        <v>147</v>
      </c>
      <c r="O8" s="40"/>
      <c r="P8" s="35"/>
      <c r="Q8" s="128" t="s">
        <v>133</v>
      </c>
      <c r="S8" s="40"/>
      <c r="T8" s="35"/>
    </row>
    <row r="9" spans="1:20" ht="18.75">
      <c r="B9" s="321" t="s">
        <v>126</v>
      </c>
      <c r="C9" s="321"/>
      <c r="D9" s="321"/>
      <c r="E9" s="321"/>
      <c r="F9" s="321"/>
      <c r="G9" s="127" t="s">
        <v>142</v>
      </c>
      <c r="I9" s="35"/>
      <c r="J9" s="35"/>
      <c r="K9" s="35"/>
      <c r="L9" s="185"/>
      <c r="M9" s="42" t="s">
        <v>152</v>
      </c>
      <c r="N9" s="44">
        <f>E3*LN(N2/F3)</f>
        <v>0.70721242123190386</v>
      </c>
      <c r="O9" s="40"/>
      <c r="P9" s="35"/>
      <c r="Q9" s="42" t="s">
        <v>152</v>
      </c>
      <c r="R9" s="44">
        <f>E3*LN(G3/F3)</f>
        <v>0.60597865369628678</v>
      </c>
      <c r="S9" s="40"/>
      <c r="T9" s="136"/>
    </row>
    <row r="10" spans="1:20" ht="19.5">
      <c r="B10" s="39" t="s">
        <v>127</v>
      </c>
      <c r="C10" s="43">
        <v>1</v>
      </c>
      <c r="D10" s="38"/>
      <c r="E10" s="38"/>
      <c r="F10" s="38"/>
      <c r="G10" s="39" t="s">
        <v>125</v>
      </c>
      <c r="H10" s="129">
        <f>N9</f>
        <v>0.70721242123190386</v>
      </c>
      <c r="I10" s="35"/>
      <c r="J10" s="35"/>
      <c r="K10" s="35"/>
      <c r="L10" s="185"/>
      <c r="M10" s="186"/>
      <c r="N10" s="116"/>
      <c r="O10" s="185"/>
      <c r="P10" s="185"/>
      <c r="Q10" s="186"/>
      <c r="R10" s="116"/>
      <c r="S10" s="185"/>
      <c r="T10" s="185"/>
    </row>
    <row r="11" spans="1:20" ht="19.5">
      <c r="B11" s="39" t="s">
        <v>128</v>
      </c>
      <c r="C11" s="43">
        <v>1</v>
      </c>
      <c r="D11" s="38"/>
      <c r="E11" s="38"/>
      <c r="F11" s="38"/>
      <c r="G11" s="39" t="s">
        <v>143</v>
      </c>
      <c r="H11" s="130">
        <v>1</v>
      </c>
      <c r="I11" s="35"/>
      <c r="J11" s="35"/>
      <c r="K11" s="35"/>
      <c r="L11" s="185"/>
      <c r="M11" s="164"/>
      <c r="N11" s="164"/>
      <c r="O11" s="164"/>
      <c r="P11" s="185"/>
      <c r="Q11" s="164"/>
      <c r="R11" s="164"/>
      <c r="S11" s="164"/>
      <c r="T11" s="4"/>
    </row>
    <row r="12" spans="1:20" ht="21">
      <c r="B12" s="37" t="s">
        <v>129</v>
      </c>
      <c r="C12" s="45">
        <f>C6*C10*C11</f>
        <v>27</v>
      </c>
      <c r="D12" s="133" t="s">
        <v>48</v>
      </c>
      <c r="E12" s="38"/>
      <c r="F12" s="38"/>
      <c r="G12" s="37" t="s">
        <v>144</v>
      </c>
      <c r="H12" s="135">
        <f>N9*H11*C12</f>
        <v>19.094735373261404</v>
      </c>
      <c r="I12" s="35"/>
      <c r="J12" s="35"/>
      <c r="K12" s="35"/>
      <c r="L12" s="185"/>
      <c r="M12" s="322" t="s">
        <v>163</v>
      </c>
      <c r="N12" s="322"/>
      <c r="O12" s="322"/>
      <c r="P12" s="322"/>
      <c r="Q12" s="322"/>
      <c r="R12" s="322"/>
      <c r="S12" s="322"/>
      <c r="T12" s="322"/>
    </row>
    <row r="13" spans="1:20" ht="15.75">
      <c r="B13" s="37"/>
      <c r="C13" s="126"/>
      <c r="D13" s="36"/>
      <c r="E13" s="38"/>
      <c r="F13" s="38"/>
      <c r="G13" s="35"/>
      <c r="H13" s="35"/>
      <c r="I13" s="35"/>
      <c r="J13" s="35"/>
      <c r="K13" s="35"/>
      <c r="L13" s="4"/>
      <c r="M13" s="186"/>
      <c r="N13" s="187"/>
      <c r="O13" s="185"/>
      <c r="P13" s="185"/>
      <c r="Q13" s="186"/>
      <c r="R13" s="187"/>
      <c r="S13" s="185"/>
      <c r="T13" s="4"/>
    </row>
    <row r="14" spans="1:20" ht="18.75">
      <c r="B14" s="35"/>
      <c r="C14" s="35"/>
      <c r="D14" s="35"/>
      <c r="E14" s="35"/>
      <c r="F14" s="35"/>
      <c r="G14" s="35"/>
      <c r="H14" s="35"/>
      <c r="I14" s="35"/>
      <c r="J14" s="35"/>
      <c r="K14" s="35"/>
      <c r="M14" s="37" t="s">
        <v>134</v>
      </c>
      <c r="N14" s="45">
        <v>1</v>
      </c>
    </row>
    <row r="15" spans="1:20" ht="21">
      <c r="B15" s="322" t="s">
        <v>145</v>
      </c>
      <c r="C15" s="322"/>
      <c r="D15" s="322"/>
      <c r="E15" s="322"/>
      <c r="F15" s="322"/>
      <c r="G15" s="322"/>
      <c r="H15" s="322"/>
      <c r="I15" s="322"/>
      <c r="J15" s="322"/>
      <c r="K15" s="322"/>
      <c r="L15" s="35"/>
      <c r="M15" s="37" t="s">
        <v>135</v>
      </c>
      <c r="N15" s="45">
        <v>1</v>
      </c>
      <c r="O15" s="127" t="s">
        <v>136</v>
      </c>
    </row>
    <row r="16" spans="1:20" ht="18.75">
      <c r="B16" s="131" t="s">
        <v>130</v>
      </c>
      <c r="C16" s="131"/>
      <c r="D16" s="131"/>
      <c r="G16" s="127" t="s">
        <v>153</v>
      </c>
      <c r="H16" s="35"/>
      <c r="I16" s="35"/>
      <c r="J16" s="37" t="s">
        <v>150</v>
      </c>
      <c r="K16" s="134">
        <v>1</v>
      </c>
      <c r="L16" s="35"/>
      <c r="M16" s="37" t="s">
        <v>135</v>
      </c>
      <c r="N16" s="57" t="s">
        <v>137</v>
      </c>
      <c r="O16" s="128" t="s">
        <v>138</v>
      </c>
      <c r="Q16" s="125"/>
      <c r="R16" s="137" t="s">
        <v>141</v>
      </c>
      <c r="S16" s="125"/>
      <c r="T16" s="35"/>
    </row>
    <row r="17" spans="2:20" ht="18.75">
      <c r="B17" s="39" t="s">
        <v>50</v>
      </c>
      <c r="C17" s="28">
        <v>1.25</v>
      </c>
      <c r="D17" s="36" t="s">
        <v>51</v>
      </c>
      <c r="E17" s="35"/>
      <c r="G17" s="35" t="s">
        <v>148</v>
      </c>
      <c r="I17" s="35"/>
      <c r="J17" s="35"/>
      <c r="K17" s="35"/>
      <c r="L17" s="40"/>
      <c r="M17" s="37" t="s">
        <v>135</v>
      </c>
      <c r="N17" s="57" t="s">
        <v>139</v>
      </c>
      <c r="O17" s="128" t="s">
        <v>140</v>
      </c>
      <c r="Q17" s="37"/>
      <c r="R17" s="98"/>
      <c r="S17" s="35"/>
      <c r="T17" s="125"/>
    </row>
    <row r="18" spans="2:20" ht="18.75">
      <c r="B18" s="37" t="s">
        <v>151</v>
      </c>
      <c r="C18" s="44">
        <f>(1+7*H18)*0.5*C17*H12^2/1000</f>
        <v>0.71370534467974323</v>
      </c>
      <c r="D18" s="36" t="s">
        <v>49</v>
      </c>
      <c r="E18" s="35"/>
      <c r="F18" s="35"/>
      <c r="G18" s="34" t="s">
        <v>149</v>
      </c>
      <c r="H18" s="44">
        <f>K16/(H11*LN(N2/F3))</f>
        <v>0.30456101320763435</v>
      </c>
      <c r="I18" s="35"/>
      <c r="J18" s="35"/>
      <c r="K18" s="35"/>
      <c r="L18" s="40"/>
      <c r="T18" s="40"/>
    </row>
    <row r="19" spans="2:20" ht="15.75">
      <c r="B19" s="34"/>
      <c r="C19" s="33"/>
      <c r="D19" s="33"/>
    </row>
    <row r="20" spans="2:20">
      <c r="B20" s="304"/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</row>
    <row r="40" spans="16:18">
      <c r="P40" s="1" t="s">
        <v>28</v>
      </c>
      <c r="Q40" s="356" t="s">
        <v>29</v>
      </c>
      <c r="R40" s="356"/>
    </row>
    <row r="41" spans="16:18">
      <c r="P41" s="6" t="s">
        <v>30</v>
      </c>
      <c r="Q41" s="332">
        <f>'ΦΟΡΤΙΑ ΣΕ ΚΑΤΑΚΟΡΥΦΟΥΣ ΤΟΙΧΟΥΣ'!Q44:R44</f>
        <v>100</v>
      </c>
      <c r="R41" s="332"/>
    </row>
    <row r="42" spans="16:18">
      <c r="P42" s="6" t="s">
        <v>31</v>
      </c>
      <c r="Q42" s="332">
        <f>'ΦΟΡΤΙΑ ΣΕ ΚΑΤΑΚΟΡΥΦΟΥΣ ΤΟΙΧΟΥΣ'!Q45:R45</f>
        <v>60</v>
      </c>
      <c r="R42" s="332"/>
    </row>
    <row r="43" spans="16:18">
      <c r="P43" s="6" t="s">
        <v>32</v>
      </c>
      <c r="Q43" s="332">
        <f>'ΦΟΡΤΙΑ ΣΕ ΚΑΤΑΚΟΡΥΦΟΥΣ ΤΟΙΧΟΥΣ'!Q46:R46</f>
        <v>100</v>
      </c>
      <c r="R43" s="332"/>
    </row>
    <row r="44" spans="16:18">
      <c r="P44" s="6" t="s">
        <v>33</v>
      </c>
      <c r="Q44" s="332">
        <f>'ΦΟΡΤΙΑ ΣΕ ΚΑΤΑΚΟΡΥΦΟΥΣ ΤΟΙΧΟΥΣ'!Q47:R47</f>
        <v>60</v>
      </c>
      <c r="R44" s="332"/>
    </row>
    <row r="51" spans="2:30">
      <c r="B51" s="304"/>
      <c r="C51" s="304"/>
      <c r="D51" s="304"/>
      <c r="E51" s="304"/>
      <c r="F51" s="304"/>
      <c r="G51" s="304"/>
      <c r="H51" s="304"/>
      <c r="I51" s="304"/>
      <c r="J51" s="304"/>
      <c r="K51" s="304"/>
      <c r="L51" s="304"/>
      <c r="M51" s="304"/>
      <c r="N51" s="304"/>
      <c r="O51" s="304"/>
      <c r="P51" s="304"/>
      <c r="Q51" s="304"/>
      <c r="R51" s="304"/>
      <c r="S51" s="304"/>
      <c r="T51" s="304"/>
    </row>
    <row r="52" spans="2:30" ht="15.75" thickBot="1"/>
    <row r="53" spans="2:30" ht="21" customHeight="1" thickBot="1">
      <c r="B53" s="333" t="s">
        <v>12</v>
      </c>
      <c r="C53" s="334"/>
      <c r="D53" s="335"/>
      <c r="E53" s="164"/>
      <c r="F53" s="181"/>
      <c r="G53" s="181"/>
      <c r="H53" s="181"/>
      <c r="J53" s="333" t="s">
        <v>23</v>
      </c>
      <c r="K53" s="334"/>
      <c r="L53" s="334"/>
      <c r="M53" s="334"/>
      <c r="N53" s="334"/>
      <c r="O53" s="334"/>
      <c r="P53" s="334"/>
      <c r="Q53" s="334"/>
      <c r="R53" s="334"/>
      <c r="S53" s="334"/>
      <c r="T53" s="335"/>
    </row>
    <row r="54" spans="2:30" s="4" customFormat="1" ht="21" customHeight="1">
      <c r="B54" s="68"/>
      <c r="C54" s="68"/>
      <c r="D54" s="68"/>
      <c r="E54" s="69"/>
      <c r="F54" s="68"/>
      <c r="G54" s="68"/>
      <c r="H54" s="68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</row>
    <row r="55" spans="2:30" ht="21" customHeight="1">
      <c r="B55" s="338" t="s">
        <v>63</v>
      </c>
      <c r="C55" s="338"/>
      <c r="D55" s="338"/>
      <c r="E55" s="338"/>
      <c r="F55" s="338"/>
      <c r="G55" s="338"/>
      <c r="H55" s="338"/>
      <c r="I55" s="338"/>
      <c r="J55" s="338"/>
      <c r="K55" s="338"/>
      <c r="L55" s="338"/>
      <c r="M55" s="338"/>
      <c r="N55" s="338"/>
      <c r="O55" s="338"/>
      <c r="P55" s="338"/>
      <c r="Q55" s="338"/>
      <c r="R55" s="338"/>
      <c r="S55" s="338"/>
      <c r="T55" s="338"/>
    </row>
    <row r="56" spans="2:30" ht="16.5" thickBot="1">
      <c r="B56" s="7"/>
      <c r="C56" s="5"/>
      <c r="D56" s="5"/>
      <c r="E56" s="5"/>
      <c r="F56" s="5"/>
      <c r="G56" s="5"/>
      <c r="H56" s="8"/>
      <c r="J56" s="374" t="s">
        <v>64</v>
      </c>
      <c r="K56" s="336" t="s">
        <v>6</v>
      </c>
      <c r="L56" s="337"/>
      <c r="M56" s="336" t="s">
        <v>7</v>
      </c>
      <c r="N56" s="337"/>
      <c r="O56" s="336" t="s">
        <v>8</v>
      </c>
      <c r="P56" s="337"/>
      <c r="Q56" s="336" t="s">
        <v>9</v>
      </c>
      <c r="R56" s="337"/>
      <c r="S56" s="373" t="s">
        <v>10</v>
      </c>
      <c r="T56" s="337"/>
    </row>
    <row r="57" spans="2:30" ht="19.5" thickBot="1">
      <c r="B57" s="9" t="s">
        <v>14</v>
      </c>
      <c r="C57" s="54">
        <f>'ΦΟΡΤΙΑ ΣΕ ΚΑΤΑΚΟΡΥΦΟΥΣ ΤΟΙΧΟΥΣ'!C53</f>
        <v>40</v>
      </c>
      <c r="D57" s="10" t="s">
        <v>17</v>
      </c>
      <c r="E57" s="54">
        <f>MIN(C57,C59*2)</f>
        <v>16</v>
      </c>
      <c r="F57" s="5"/>
      <c r="G57" s="5"/>
      <c r="H57" s="8"/>
      <c r="J57" s="375"/>
      <c r="K57" s="218" t="s">
        <v>39</v>
      </c>
      <c r="L57" s="219" t="s">
        <v>40</v>
      </c>
      <c r="M57" s="228" t="s">
        <v>39</v>
      </c>
      <c r="N57" s="229" t="s">
        <v>40</v>
      </c>
      <c r="O57" s="240" t="s">
        <v>39</v>
      </c>
      <c r="P57" s="241" t="s">
        <v>40</v>
      </c>
      <c r="Q57" s="250" t="s">
        <v>39</v>
      </c>
      <c r="R57" s="251" t="s">
        <v>40</v>
      </c>
      <c r="S57" s="258" t="s">
        <v>39</v>
      </c>
      <c r="T57" s="259" t="s">
        <v>40</v>
      </c>
    </row>
    <row r="58" spans="2:30" ht="16.5" thickBot="1">
      <c r="B58" s="9" t="s">
        <v>15</v>
      </c>
      <c r="C58" s="54">
        <f>'ΦΟΡΤΙΑ ΣΕ ΚΑΤΑΚΟΡΥΦΟΥΣ ΤΟΙΧΟΥΣ'!C54</f>
        <v>25</v>
      </c>
      <c r="D58" s="10" t="s">
        <v>24</v>
      </c>
      <c r="E58" s="54">
        <f>E57/4</f>
        <v>4</v>
      </c>
      <c r="F58" s="5"/>
      <c r="G58" s="10" t="s">
        <v>26</v>
      </c>
      <c r="H58" s="54">
        <f>E57/2</f>
        <v>8</v>
      </c>
      <c r="J58" s="70">
        <v>5</v>
      </c>
      <c r="K58" s="220">
        <v>-1.7</v>
      </c>
      <c r="L58" s="221">
        <v>-2.5</v>
      </c>
      <c r="M58" s="230">
        <v>-1.2</v>
      </c>
      <c r="N58" s="231">
        <v>-2</v>
      </c>
      <c r="O58" s="242">
        <v>-0.6</v>
      </c>
      <c r="P58" s="243">
        <v>-1.2</v>
      </c>
      <c r="Q58" s="378">
        <v>-0.6</v>
      </c>
      <c r="R58" s="379"/>
      <c r="S58" s="384">
        <v>0.2</v>
      </c>
      <c r="T58" s="385"/>
    </row>
    <row r="59" spans="2:30" ht="15.75">
      <c r="B59" s="9" t="s">
        <v>16</v>
      </c>
      <c r="C59" s="54">
        <f>'ΦΟΡΤΙΑ ΣΕ ΚΑΤΑΚΟΡΥΦΟΥΣ ΤΟΙΧΟΥΣ'!C55</f>
        <v>8</v>
      </c>
      <c r="D59" s="10" t="s">
        <v>25</v>
      </c>
      <c r="E59" s="54">
        <f>E57/10</f>
        <v>1.6</v>
      </c>
      <c r="F59" s="5"/>
      <c r="G59" s="10"/>
      <c r="H59" s="71"/>
      <c r="J59" s="339">
        <v>15</v>
      </c>
      <c r="K59" s="222">
        <v>-0.9</v>
      </c>
      <c r="L59" s="223">
        <v>-2</v>
      </c>
      <c r="M59" s="232">
        <v>-0.8</v>
      </c>
      <c r="N59" s="233">
        <v>-1.5</v>
      </c>
      <c r="O59" s="363">
        <v>-0.3</v>
      </c>
      <c r="P59" s="364"/>
      <c r="Q59" s="357">
        <v>-0.4</v>
      </c>
      <c r="R59" s="358"/>
      <c r="S59" s="380">
        <v>-1</v>
      </c>
      <c r="T59" s="382">
        <v>-1.5</v>
      </c>
    </row>
    <row r="60" spans="2:30" ht="15.75" thickBot="1">
      <c r="B60" s="7"/>
      <c r="C60" s="5"/>
      <c r="D60" s="5"/>
      <c r="E60" s="5"/>
      <c r="F60" s="5"/>
      <c r="G60" s="5"/>
      <c r="H60" s="8"/>
      <c r="J60" s="340"/>
      <c r="K60" s="341">
        <v>0.2</v>
      </c>
      <c r="L60" s="342"/>
      <c r="M60" s="343">
        <v>0.2</v>
      </c>
      <c r="N60" s="344"/>
      <c r="O60" s="361">
        <v>0.2</v>
      </c>
      <c r="P60" s="362"/>
      <c r="Q60" s="359"/>
      <c r="R60" s="360"/>
      <c r="S60" s="381"/>
      <c r="T60" s="383"/>
    </row>
    <row r="61" spans="2:30" ht="19.5" thickBot="1">
      <c r="B61" s="170" t="s">
        <v>167</v>
      </c>
      <c r="C61" s="165"/>
      <c r="D61" s="165"/>
      <c r="E61" s="170" t="s">
        <v>168</v>
      </c>
      <c r="F61" s="262"/>
      <c r="G61" s="165"/>
      <c r="H61" s="166"/>
      <c r="J61" s="349">
        <v>30</v>
      </c>
      <c r="K61" s="222">
        <v>-0.5</v>
      </c>
      <c r="L61" s="223">
        <v>-1.5</v>
      </c>
      <c r="M61" s="232">
        <v>-0.5</v>
      </c>
      <c r="N61" s="233">
        <v>-1.5</v>
      </c>
      <c r="O61" s="371">
        <v>-0.2</v>
      </c>
      <c r="P61" s="372"/>
      <c r="Q61" s="367">
        <v>-0.4</v>
      </c>
      <c r="R61" s="368"/>
      <c r="S61" s="345">
        <v>-0.5</v>
      </c>
      <c r="T61" s="346"/>
    </row>
    <row r="62" spans="2:30" ht="19.5" thickBot="1">
      <c r="B62" s="9" t="s">
        <v>41</v>
      </c>
      <c r="C62" s="55">
        <f>'ΦΟΡΤΙΑ ΣΕ ΚΑΤΑΚΟΡΥΦΟΥΣ ΤΟΙΧΟΥΣ'!C58</f>
        <v>0.71370534467974323</v>
      </c>
      <c r="D62" s="5"/>
      <c r="E62" s="10" t="s">
        <v>34</v>
      </c>
      <c r="F62" s="72">
        <f>'ΦΟΡΤΙΑ ΣΕ ΚΑΤΑΚΟΡΥΦΟΥΣ ΤΟΙΧΟΥΣ'!N66</f>
        <v>0.8125</v>
      </c>
      <c r="G62" s="16"/>
      <c r="H62" s="8"/>
      <c r="J62" s="350"/>
      <c r="K62" s="351">
        <v>0.7</v>
      </c>
      <c r="L62" s="352"/>
      <c r="M62" s="376">
        <v>0.7</v>
      </c>
      <c r="N62" s="377"/>
      <c r="O62" s="365">
        <v>0.4</v>
      </c>
      <c r="P62" s="366"/>
      <c r="Q62" s="369"/>
      <c r="R62" s="370"/>
      <c r="S62" s="347"/>
      <c r="T62" s="348"/>
    </row>
    <row r="63" spans="2:30" ht="18.75">
      <c r="B63" s="9" t="s">
        <v>65</v>
      </c>
      <c r="C63" s="56">
        <f>C59</f>
        <v>8</v>
      </c>
      <c r="D63" s="5"/>
      <c r="E63" s="10"/>
      <c r="F63" s="188"/>
      <c r="G63" s="18"/>
      <c r="H63" s="8"/>
      <c r="J63" s="73"/>
      <c r="K63" s="26"/>
      <c r="L63" s="26"/>
      <c r="M63" s="26"/>
      <c r="N63" s="26"/>
      <c r="O63" s="26"/>
      <c r="P63" s="26"/>
      <c r="Q63" s="26"/>
      <c r="R63" s="26"/>
      <c r="S63" s="26"/>
      <c r="T63" s="26"/>
    </row>
    <row r="64" spans="2:30" ht="18.75">
      <c r="B64" s="9"/>
      <c r="C64" s="58"/>
      <c r="D64" s="5"/>
      <c r="E64" s="10" t="s">
        <v>162</v>
      </c>
      <c r="F64" s="54">
        <f>'ΦΟΡΤΙΑ ΣΕ ΚΑΤΑΚΟΡΥΦΟΥΣ ΤΟΙΧΟΥΣ'!F60</f>
        <v>0.32</v>
      </c>
      <c r="G64" s="18"/>
      <c r="H64" s="8"/>
      <c r="J64" s="4"/>
      <c r="K64" s="20"/>
      <c r="L64" s="20"/>
      <c r="M64" s="20"/>
      <c r="N64" s="20"/>
      <c r="O64" s="20"/>
      <c r="P64" s="20"/>
      <c r="Q64" s="20"/>
      <c r="R64" s="20"/>
      <c r="S64" s="20"/>
      <c r="T64" s="20"/>
      <c r="AD64" s="3"/>
    </row>
    <row r="65" spans="2:28" ht="15.75">
      <c r="B65" s="9"/>
      <c r="C65" s="74"/>
      <c r="D65" s="5"/>
      <c r="E65" s="19"/>
      <c r="F65" s="5"/>
      <c r="G65" s="18"/>
      <c r="H65" s="8"/>
      <c r="J65" s="20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4"/>
      <c r="V65" s="4"/>
      <c r="W65" s="4"/>
      <c r="X65" s="4"/>
      <c r="Y65" s="4"/>
      <c r="Z65" s="4"/>
      <c r="AA65" s="4"/>
      <c r="AB65" s="4"/>
    </row>
    <row r="66" spans="2:28" ht="15.75">
      <c r="B66" s="9" t="s">
        <v>27</v>
      </c>
      <c r="C66" s="75">
        <v>30</v>
      </c>
      <c r="D66" s="5"/>
      <c r="E66" s="19"/>
      <c r="F66" s="5"/>
      <c r="G66" s="18"/>
      <c r="H66" s="8"/>
      <c r="J66" s="68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4"/>
      <c r="V66" s="20"/>
      <c r="W66" s="20"/>
      <c r="X66" s="20"/>
      <c r="Y66" s="20"/>
      <c r="Z66" s="20"/>
      <c r="AA66" s="20"/>
      <c r="AB66" s="20"/>
    </row>
    <row r="67" spans="2:28" ht="15.75" customHeight="1" thickBot="1">
      <c r="B67" s="7"/>
      <c r="C67" s="5"/>
      <c r="D67" s="5"/>
      <c r="E67" s="5"/>
      <c r="F67" s="5"/>
      <c r="G67" s="5"/>
      <c r="H67" s="8"/>
      <c r="J67" s="68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4"/>
      <c r="V67" s="4"/>
      <c r="W67" s="4"/>
      <c r="X67" s="4"/>
      <c r="Y67" s="4"/>
      <c r="Z67" s="4"/>
      <c r="AA67" s="4"/>
      <c r="AB67" s="4"/>
    </row>
    <row r="68" spans="2:28" ht="19.5" thickBot="1">
      <c r="B68" s="21" t="s">
        <v>37</v>
      </c>
      <c r="C68" s="22"/>
      <c r="D68" s="23" t="s">
        <v>43</v>
      </c>
      <c r="E68" s="23" t="s">
        <v>44</v>
      </c>
      <c r="F68" s="24" t="s">
        <v>45</v>
      </c>
      <c r="G68" s="24" t="s">
        <v>46</v>
      </c>
      <c r="H68" s="25" t="s">
        <v>47</v>
      </c>
      <c r="J68" s="68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4"/>
      <c r="V68" s="68"/>
      <c r="W68" s="68"/>
      <c r="X68" s="20"/>
      <c r="Y68" s="20"/>
      <c r="Z68" s="20"/>
      <c r="AA68" s="20"/>
      <c r="AB68" s="265"/>
    </row>
    <row r="69" spans="2:28" ht="18" customHeight="1">
      <c r="B69" s="353" t="s">
        <v>11</v>
      </c>
      <c r="C69" s="27" t="s">
        <v>6</v>
      </c>
      <c r="D69" s="194">
        <f>K61</f>
        <v>-0.5</v>
      </c>
      <c r="E69" s="67">
        <v>0.32</v>
      </c>
      <c r="F69" s="60">
        <f>C62*D69</f>
        <v>-0.35685267233987161</v>
      </c>
      <c r="G69" s="61">
        <f>C62*E69</f>
        <v>0.22838571029751784</v>
      </c>
      <c r="H69" s="204">
        <f>F69-G69</f>
        <v>-0.58523838263738948</v>
      </c>
      <c r="J69" s="68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4"/>
      <c r="V69" s="30"/>
      <c r="W69" s="31"/>
      <c r="X69" s="32"/>
      <c r="Y69" s="32"/>
      <c r="Z69" s="32"/>
      <c r="AA69" s="91"/>
      <c r="AB69" s="91"/>
    </row>
    <row r="70" spans="2:28" ht="18" customHeight="1">
      <c r="B70" s="354"/>
      <c r="C70" s="28" t="s">
        <v>7</v>
      </c>
      <c r="D70" s="236">
        <f>M61</f>
        <v>-0.5</v>
      </c>
      <c r="E70" s="59">
        <v>0.32</v>
      </c>
      <c r="F70" s="62">
        <f>C62*D70</f>
        <v>-0.35685267233987161</v>
      </c>
      <c r="G70" s="76">
        <f>C62*F64</f>
        <v>0.22838571029751784</v>
      </c>
      <c r="H70" s="237">
        <f>F70-G70</f>
        <v>-0.58523838263738948</v>
      </c>
      <c r="J70" s="77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4"/>
      <c r="V70" s="30"/>
      <c r="W70" s="31"/>
      <c r="X70" s="32"/>
      <c r="Y70" s="32"/>
      <c r="Z70" s="32"/>
      <c r="AA70" s="91"/>
      <c r="AB70" s="91"/>
    </row>
    <row r="71" spans="2:28" ht="18" customHeight="1">
      <c r="B71" s="354"/>
      <c r="C71" s="28" t="s">
        <v>8</v>
      </c>
      <c r="D71" s="244">
        <f>O61</f>
        <v>-0.2</v>
      </c>
      <c r="E71" s="59">
        <v>0.32</v>
      </c>
      <c r="F71" s="62">
        <f>C62*D71</f>
        <v>-0.14274106893594865</v>
      </c>
      <c r="G71" s="76">
        <f>C62*E71</f>
        <v>0.22838571029751784</v>
      </c>
      <c r="H71" s="245">
        <f>F71-G71</f>
        <v>-0.37112677923346649</v>
      </c>
      <c r="J71" s="4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4"/>
      <c r="V71" s="30"/>
      <c r="W71" s="31"/>
      <c r="X71" s="32"/>
      <c r="Y71" s="32"/>
      <c r="Z71" s="32"/>
      <c r="AA71" s="91"/>
      <c r="AB71" s="91"/>
    </row>
    <row r="72" spans="2:28" ht="18" customHeight="1">
      <c r="B72" s="354"/>
      <c r="C72" s="28" t="s">
        <v>9</v>
      </c>
      <c r="D72" s="252">
        <f>Q61</f>
        <v>-0.4</v>
      </c>
      <c r="E72" s="59">
        <v>0.32</v>
      </c>
      <c r="F72" s="62">
        <f>C62*D72</f>
        <v>-0.2854821378718973</v>
      </c>
      <c r="G72" s="76">
        <f>C62*E72</f>
        <v>0.22838571029751784</v>
      </c>
      <c r="H72" s="253">
        <f>F72-G72</f>
        <v>-0.51386784816941511</v>
      </c>
      <c r="J72" s="89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4"/>
      <c r="V72" s="30"/>
      <c r="W72" s="31"/>
      <c r="X72" s="32"/>
      <c r="Y72" s="32"/>
      <c r="Z72" s="32"/>
      <c r="AA72" s="91"/>
      <c r="AB72" s="91"/>
    </row>
    <row r="73" spans="2:28" ht="18" customHeight="1" thickBot="1">
      <c r="B73" s="355"/>
      <c r="C73" s="29" t="s">
        <v>10</v>
      </c>
      <c r="D73" s="260">
        <f>S61</f>
        <v>-0.5</v>
      </c>
      <c r="E73" s="64">
        <v>0.32</v>
      </c>
      <c r="F73" s="65">
        <f>C62*D73</f>
        <v>-0.35685267233987161</v>
      </c>
      <c r="G73" s="79">
        <f>C62*E73</f>
        <v>0.22838571029751784</v>
      </c>
      <c r="H73" s="261">
        <f>F73-G73</f>
        <v>-0.58523838263738948</v>
      </c>
      <c r="J73" s="89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4"/>
      <c r="V73" s="30"/>
      <c r="W73" s="31"/>
      <c r="X73" s="32"/>
      <c r="Y73" s="32"/>
      <c r="Z73" s="32"/>
      <c r="AA73" s="91"/>
      <c r="AB73" s="91"/>
    </row>
    <row r="74" spans="2:28" ht="18" customHeight="1">
      <c r="B74" s="80"/>
      <c r="C74" s="31"/>
      <c r="D74" s="32"/>
      <c r="E74" s="32"/>
      <c r="F74" s="32"/>
      <c r="G74" s="32"/>
      <c r="H74" s="81"/>
      <c r="J74" s="73"/>
      <c r="K74" s="73"/>
      <c r="L74" s="73"/>
      <c r="M74" s="73"/>
      <c r="N74" s="73"/>
      <c r="O74" s="73"/>
      <c r="P74" s="73"/>
      <c r="Q74" s="73"/>
      <c r="R74" s="73"/>
      <c r="S74" s="73"/>
      <c r="T74" s="73"/>
      <c r="U74" s="4"/>
      <c r="V74" s="30"/>
      <c r="W74" s="31"/>
      <c r="X74" s="32"/>
      <c r="Y74" s="32"/>
      <c r="Z74" s="32"/>
      <c r="AA74" s="32"/>
      <c r="AB74" s="4"/>
    </row>
    <row r="75" spans="2:28" ht="15.75">
      <c r="B75" s="68"/>
      <c r="C75" s="68"/>
      <c r="D75" s="20"/>
      <c r="E75" s="20"/>
      <c r="F75" s="20"/>
      <c r="G75" s="20"/>
      <c r="H75" s="265"/>
      <c r="J75" s="4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4"/>
      <c r="V75" s="68"/>
      <c r="W75" s="68"/>
      <c r="X75" s="20"/>
      <c r="Y75" s="20"/>
      <c r="Z75" s="20"/>
      <c r="AA75" s="20"/>
      <c r="AB75" s="265"/>
    </row>
    <row r="76" spans="2:28" ht="18.75">
      <c r="B76" s="168" t="s">
        <v>110</v>
      </c>
      <c r="C76" s="168"/>
      <c r="D76" s="168"/>
      <c r="E76" s="168"/>
      <c r="F76" s="168"/>
      <c r="G76" s="168"/>
      <c r="H76" s="168"/>
      <c r="J76" s="89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4"/>
      <c r="V76" s="30"/>
      <c r="W76" s="31"/>
      <c r="X76" s="32"/>
      <c r="Y76" s="32"/>
      <c r="Z76" s="32"/>
      <c r="AA76" s="91"/>
      <c r="AB76" s="91"/>
    </row>
    <row r="77" spans="2:28" ht="16.5" thickBot="1">
      <c r="B77" s="171"/>
      <c r="C77" s="171"/>
      <c r="D77" s="105"/>
      <c r="E77" s="105"/>
      <c r="F77" s="105"/>
      <c r="G77" s="104"/>
      <c r="H77" s="173"/>
      <c r="J77" s="89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4"/>
      <c r="V77" s="30"/>
      <c r="W77" s="31"/>
      <c r="X77" s="32"/>
      <c r="Y77" s="32"/>
      <c r="Z77" s="32"/>
      <c r="AA77" s="91"/>
      <c r="AB77" s="91"/>
    </row>
    <row r="78" spans="2:28" ht="19.5" thickBot="1">
      <c r="B78" s="119"/>
      <c r="C78" s="120" t="s">
        <v>107</v>
      </c>
      <c r="D78" s="85" t="s">
        <v>111</v>
      </c>
      <c r="E78" s="173"/>
      <c r="F78" s="266"/>
      <c r="G78" s="173"/>
      <c r="H78" s="167"/>
      <c r="U78" s="4"/>
      <c r="V78" s="30"/>
      <c r="W78" s="31"/>
      <c r="X78" s="32"/>
      <c r="Y78" s="32"/>
      <c r="Z78" s="32"/>
      <c r="AA78" s="91"/>
      <c r="AB78" s="91"/>
    </row>
    <row r="79" spans="2:28" ht="15.75" customHeight="1" thickBot="1">
      <c r="B79" s="93" t="s">
        <v>6</v>
      </c>
      <c r="C79" s="110">
        <f>E58*E59*2</f>
        <v>12.8</v>
      </c>
      <c r="D79" s="281">
        <f>(H69*C79+H70*C80+H71*C81+H72*C82+H73*C83)/C84</f>
        <v>-0.46076817052524222</v>
      </c>
      <c r="E79" s="111"/>
      <c r="F79" s="82"/>
      <c r="G79" s="86"/>
      <c r="H79" s="267"/>
      <c r="U79" s="4"/>
      <c r="V79" s="30"/>
      <c r="W79" s="31"/>
      <c r="X79" s="32"/>
      <c r="Y79" s="32"/>
      <c r="Z79" s="32"/>
      <c r="AA79" s="91"/>
      <c r="AB79" s="91"/>
    </row>
    <row r="80" spans="2:28" ht="15.75" customHeight="1" thickBot="1">
      <c r="B80" s="120" t="s">
        <v>7</v>
      </c>
      <c r="C80" s="110">
        <f>(C57-2*E58)*E59</f>
        <v>51.2</v>
      </c>
      <c r="D80" s="283"/>
      <c r="E80" s="111"/>
      <c r="F80" s="173"/>
      <c r="G80" s="86"/>
      <c r="H80" s="267"/>
      <c r="Q80" s="3"/>
      <c r="U80" s="4"/>
      <c r="V80" s="30"/>
      <c r="W80" s="31"/>
      <c r="X80" s="32"/>
      <c r="Y80" s="32"/>
      <c r="Z80" s="32"/>
      <c r="AA80" s="91"/>
      <c r="AB80" s="91"/>
    </row>
    <row r="81" spans="2:28" ht="15.75" customHeight="1" thickBot="1">
      <c r="B81" s="120" t="s">
        <v>8</v>
      </c>
      <c r="C81" s="110">
        <f>(C58-2*E59)/2*C57</f>
        <v>436</v>
      </c>
      <c r="D81" s="283"/>
      <c r="E81" s="111"/>
      <c r="F81" s="173"/>
      <c r="G81" s="86"/>
      <c r="H81" s="267"/>
      <c r="U81" s="4"/>
      <c r="V81" s="30"/>
      <c r="W81" s="31"/>
      <c r="X81" s="32"/>
      <c r="Y81" s="32"/>
      <c r="Z81" s="32"/>
      <c r="AA81" s="91"/>
      <c r="AB81" s="91"/>
    </row>
    <row r="82" spans="2:28" ht="15.75" customHeight="1" thickBot="1">
      <c r="B82" s="120" t="s">
        <v>9</v>
      </c>
      <c r="C82" s="110">
        <f>C81</f>
        <v>436</v>
      </c>
      <c r="D82" s="283"/>
      <c r="E82" s="105"/>
      <c r="F82" s="173"/>
      <c r="G82" s="86"/>
      <c r="H82" s="267"/>
      <c r="U82" s="4"/>
      <c r="V82" s="30"/>
      <c r="W82" s="31"/>
      <c r="X82" s="32"/>
      <c r="Y82" s="32"/>
      <c r="Z82" s="32"/>
      <c r="AA82" s="91"/>
      <c r="AB82" s="91"/>
    </row>
    <row r="83" spans="2:28" ht="15.75" customHeight="1" thickBot="1">
      <c r="B83" s="120" t="s">
        <v>10</v>
      </c>
      <c r="C83" s="110">
        <f>E59*C57</f>
        <v>64</v>
      </c>
      <c r="D83" s="282"/>
      <c r="E83" s="105"/>
      <c r="F83" s="173"/>
      <c r="G83" s="86"/>
      <c r="H83" s="267"/>
      <c r="V83" s="90"/>
      <c r="W83" s="47"/>
      <c r="X83" s="32"/>
      <c r="Y83" s="118"/>
      <c r="Z83" s="118"/>
      <c r="AA83" s="91"/>
      <c r="AB83" s="91"/>
    </row>
    <row r="84" spans="2:28" ht="16.5" thickBot="1">
      <c r="B84" s="122"/>
      <c r="C84" s="112">
        <f>SUM(C79:C83)</f>
        <v>1000</v>
      </c>
      <c r="D84" s="123"/>
      <c r="E84" s="105"/>
      <c r="F84" s="90"/>
      <c r="G84" s="116"/>
      <c r="H84" s="105"/>
      <c r="V84" s="90"/>
      <c r="W84" s="47"/>
      <c r="X84" s="32"/>
      <c r="Y84" s="118"/>
      <c r="Z84" s="118"/>
      <c r="AA84" s="91"/>
      <c r="AB84" s="91"/>
    </row>
    <row r="85" spans="2:28">
      <c r="V85" s="90"/>
      <c r="W85" s="47"/>
      <c r="X85" s="32"/>
      <c r="Y85" s="118"/>
      <c r="Z85" s="118"/>
      <c r="AA85" s="91"/>
      <c r="AB85" s="91"/>
    </row>
    <row r="86" spans="2:28">
      <c r="V86" s="90"/>
      <c r="W86" s="47"/>
      <c r="X86" s="32"/>
      <c r="Y86" s="118"/>
      <c r="Z86" s="118"/>
      <c r="AA86" s="91"/>
      <c r="AB86" s="91"/>
    </row>
    <row r="87" spans="2:28">
      <c r="V87" s="90"/>
      <c r="W87" s="47"/>
      <c r="X87" s="32"/>
      <c r="Y87" s="118"/>
      <c r="Z87" s="118"/>
      <c r="AA87" s="91"/>
      <c r="AB87" s="91"/>
    </row>
    <row r="88" spans="2:28">
      <c r="V88" s="90"/>
      <c r="W88" s="47"/>
      <c r="X88" s="32"/>
      <c r="Y88" s="118"/>
      <c r="Z88" s="118"/>
      <c r="AA88" s="91"/>
      <c r="AB88" s="91"/>
    </row>
    <row r="89" spans="2:28">
      <c r="V89" s="90"/>
      <c r="W89" s="47"/>
      <c r="X89" s="32"/>
      <c r="Y89" s="118"/>
      <c r="Z89" s="118"/>
      <c r="AA89" s="91"/>
      <c r="AB89" s="91"/>
    </row>
    <row r="90" spans="2:28">
      <c r="V90" s="90"/>
      <c r="W90" s="47"/>
      <c r="X90" s="32"/>
      <c r="Y90" s="118"/>
      <c r="Z90" s="118"/>
      <c r="AA90" s="91"/>
      <c r="AB90" s="91"/>
    </row>
    <row r="92" spans="2:28">
      <c r="B92" s="304"/>
      <c r="C92" s="304"/>
      <c r="D92" s="304"/>
      <c r="E92" s="304"/>
      <c r="F92" s="304"/>
      <c r="G92" s="304"/>
      <c r="H92" s="304"/>
      <c r="I92" s="304"/>
      <c r="J92" s="304"/>
      <c r="K92" s="304"/>
      <c r="L92" s="304"/>
      <c r="M92" s="304"/>
      <c r="N92" s="304"/>
      <c r="O92" s="304"/>
      <c r="P92" s="304"/>
      <c r="Q92" s="304"/>
      <c r="R92" s="304"/>
      <c r="S92" s="304"/>
      <c r="T92" s="304"/>
    </row>
    <row r="94" spans="2:28" ht="21" customHeight="1">
      <c r="B94" s="390" t="s">
        <v>66</v>
      </c>
      <c r="C94" s="391"/>
      <c r="D94" s="391"/>
      <c r="E94" s="391"/>
      <c r="F94" s="391"/>
      <c r="G94" s="391"/>
      <c r="H94" s="391"/>
      <c r="I94" s="391"/>
      <c r="J94" s="391"/>
      <c r="K94" s="391"/>
      <c r="L94" s="391"/>
      <c r="M94" s="391"/>
      <c r="N94" s="391"/>
      <c r="O94" s="391"/>
      <c r="P94" s="391"/>
      <c r="Q94" s="391"/>
      <c r="R94" s="392"/>
      <c r="S94" s="20"/>
      <c r="T94" s="20"/>
    </row>
    <row r="95" spans="2:28" ht="15.75" customHeight="1" thickBot="1">
      <c r="B95" s="7"/>
      <c r="C95" s="5"/>
      <c r="D95" s="5"/>
      <c r="E95" s="5"/>
      <c r="F95" s="5"/>
      <c r="G95" s="5"/>
      <c r="H95" s="8"/>
      <c r="J95" s="389" t="s">
        <v>64</v>
      </c>
      <c r="K95" s="386" t="s">
        <v>6</v>
      </c>
      <c r="L95" s="388"/>
      <c r="M95" s="386" t="s">
        <v>7</v>
      </c>
      <c r="N95" s="388"/>
      <c r="O95" s="386" t="s">
        <v>8</v>
      </c>
      <c r="P95" s="388"/>
      <c r="Q95" s="386" t="s">
        <v>9</v>
      </c>
      <c r="R95" s="387"/>
      <c r="S95" s="20"/>
      <c r="T95" s="20"/>
    </row>
    <row r="96" spans="2:28" ht="19.5" thickBot="1">
      <c r="B96" s="9" t="s">
        <v>14</v>
      </c>
      <c r="C96" s="57">
        <f>C58</f>
        <v>25</v>
      </c>
      <c r="D96" s="10" t="s">
        <v>17</v>
      </c>
      <c r="E96" s="54">
        <f>MIN(C96,C98*2)</f>
        <v>16</v>
      </c>
      <c r="F96" s="5"/>
      <c r="G96" s="5"/>
      <c r="H96" s="8"/>
      <c r="J96" s="375"/>
      <c r="K96" s="226" t="s">
        <v>39</v>
      </c>
      <c r="L96" s="227" t="s">
        <v>40</v>
      </c>
      <c r="M96" s="238" t="s">
        <v>39</v>
      </c>
      <c r="N96" s="239" t="s">
        <v>40</v>
      </c>
      <c r="O96" s="246" t="s">
        <v>39</v>
      </c>
      <c r="P96" s="247" t="s">
        <v>40</v>
      </c>
      <c r="Q96" s="254" t="s">
        <v>39</v>
      </c>
      <c r="R96" s="255" t="s">
        <v>40</v>
      </c>
      <c r="S96" s="83"/>
      <c r="T96" s="83"/>
    </row>
    <row r="97" spans="2:20" ht="16.5" thickBot="1">
      <c r="B97" s="9" t="s">
        <v>15</v>
      </c>
      <c r="C97" s="57">
        <f>C57</f>
        <v>40</v>
      </c>
      <c r="D97" s="10" t="s">
        <v>24</v>
      </c>
      <c r="E97" s="54">
        <f>E96/4</f>
        <v>4</v>
      </c>
      <c r="F97" s="5"/>
      <c r="G97" s="10" t="s">
        <v>26</v>
      </c>
      <c r="H97" s="54">
        <f>E96/2</f>
        <v>8</v>
      </c>
      <c r="J97" s="84">
        <v>5</v>
      </c>
      <c r="K97" s="224">
        <v>-1.6</v>
      </c>
      <c r="L97" s="225">
        <v>-2.2000000000000002</v>
      </c>
      <c r="M97" s="234">
        <v>-1.3</v>
      </c>
      <c r="N97" s="235">
        <v>-2</v>
      </c>
      <c r="O97" s="248">
        <v>-0.7</v>
      </c>
      <c r="P97" s="249">
        <v>-1.2</v>
      </c>
      <c r="Q97" s="330">
        <v>-0.6</v>
      </c>
      <c r="R97" s="331"/>
      <c r="S97" s="26"/>
      <c r="T97" s="26"/>
    </row>
    <row r="98" spans="2:20" ht="16.5" thickBot="1">
      <c r="B98" s="9" t="s">
        <v>16</v>
      </c>
      <c r="C98" s="57">
        <f>C59</f>
        <v>8</v>
      </c>
      <c r="D98" s="10" t="s">
        <v>25</v>
      </c>
      <c r="E98" s="54">
        <f>E96/10</f>
        <v>1.6</v>
      </c>
      <c r="F98" s="5"/>
      <c r="G98" s="10"/>
      <c r="H98" s="71"/>
      <c r="J98" s="85">
        <v>15</v>
      </c>
      <c r="K98" s="224">
        <v>-1.3</v>
      </c>
      <c r="L98" s="225">
        <v>-2</v>
      </c>
      <c r="M98" s="234">
        <v>-1.3</v>
      </c>
      <c r="N98" s="235">
        <v>-2</v>
      </c>
      <c r="O98" s="248">
        <v>-0.6</v>
      </c>
      <c r="P98" s="249">
        <v>-1.2</v>
      </c>
      <c r="Q98" s="328">
        <v>-0.5</v>
      </c>
      <c r="R98" s="329"/>
      <c r="S98" s="86"/>
      <c r="T98" s="86"/>
    </row>
    <row r="99" spans="2:20" ht="16.5" thickBot="1">
      <c r="B99" s="7"/>
      <c r="C99" s="5"/>
      <c r="D99" s="5"/>
      <c r="E99" s="5"/>
      <c r="F99" s="5"/>
      <c r="G99" s="5"/>
      <c r="H99" s="8"/>
      <c r="J99" s="85">
        <v>30</v>
      </c>
      <c r="K99" s="224">
        <v>-1.1000000000000001</v>
      </c>
      <c r="L99" s="225">
        <v>-1.5</v>
      </c>
      <c r="M99" s="234">
        <v>-1.4</v>
      </c>
      <c r="N99" s="235">
        <v>-2</v>
      </c>
      <c r="O99" s="248">
        <v>-0.8</v>
      </c>
      <c r="P99" s="249">
        <v>-1.2</v>
      </c>
      <c r="Q99" s="328">
        <v>-0.5</v>
      </c>
      <c r="R99" s="329"/>
      <c r="S99" s="86"/>
      <c r="T99" s="86"/>
    </row>
    <row r="100" spans="2:20" ht="19.5" thickBot="1">
      <c r="B100" s="176" t="s">
        <v>167</v>
      </c>
      <c r="C100" s="177"/>
      <c r="D100" s="177"/>
      <c r="E100" s="176" t="s">
        <v>168</v>
      </c>
      <c r="F100" s="262"/>
      <c r="G100" s="177"/>
      <c r="H100" s="178"/>
      <c r="J100" s="68"/>
      <c r="K100" s="26"/>
      <c r="L100" s="26"/>
      <c r="M100" s="26"/>
      <c r="N100" s="26"/>
      <c r="O100" s="26"/>
      <c r="P100" s="26"/>
      <c r="Q100" s="86"/>
      <c r="R100" s="86"/>
      <c r="S100" s="86"/>
      <c r="T100" s="86"/>
    </row>
    <row r="101" spans="2:20" ht="18.75">
      <c r="B101" s="9" t="s">
        <v>41</v>
      </c>
      <c r="C101" s="55">
        <f>'ΦΟΡΤΙΑ ΣΕ ΚΑΤΑΚΟΡΥΦΟΥΣ ΤΟΙΧΟΥΣ'!C89</f>
        <v>0.71370534467974323</v>
      </c>
      <c r="D101" s="5"/>
      <c r="E101" s="10" t="s">
        <v>34</v>
      </c>
      <c r="F101" s="72">
        <f>'ΦΟΡΤΙΑ ΣΕ ΚΑΤΑΚΟΡΥΦΟΥΣ ΤΟΙΧΟΥΣ'!N105</f>
        <v>0</v>
      </c>
      <c r="G101" s="16"/>
      <c r="H101" s="8"/>
      <c r="J101" s="68"/>
      <c r="K101" s="26"/>
      <c r="L101" s="26"/>
      <c r="M101" s="26"/>
      <c r="N101" s="26"/>
      <c r="O101" s="26"/>
      <c r="P101" s="26"/>
      <c r="Q101" s="86"/>
      <c r="R101" s="86"/>
      <c r="S101" s="86"/>
      <c r="T101" s="86"/>
    </row>
    <row r="102" spans="2:20" ht="18.75">
      <c r="B102" s="9" t="s">
        <v>65</v>
      </c>
      <c r="C102" s="56">
        <f>C98</f>
        <v>8</v>
      </c>
      <c r="D102" s="5"/>
      <c r="E102" s="10"/>
      <c r="F102" s="188"/>
      <c r="G102" s="18"/>
      <c r="H102" s="8"/>
      <c r="J102" s="73"/>
      <c r="K102" s="26"/>
      <c r="L102" s="26"/>
      <c r="M102" s="26"/>
      <c r="N102" s="26"/>
      <c r="O102" s="26"/>
      <c r="P102" s="26"/>
      <c r="Q102" s="26"/>
      <c r="R102" s="26"/>
      <c r="S102" s="26"/>
      <c r="T102" s="26"/>
    </row>
    <row r="103" spans="2:20" ht="18.75">
      <c r="B103" s="9"/>
      <c r="C103" s="58"/>
      <c r="D103" s="5"/>
      <c r="E103" s="10" t="s">
        <v>162</v>
      </c>
      <c r="F103" s="54">
        <f>'ΦΟΡΤΙΑ ΣΕ ΚΑΤΑΚΟΡΥΦΟΥΣ ΤΟΙΧΟΥΣ'!F91</f>
        <v>0.32</v>
      </c>
      <c r="G103" s="18"/>
      <c r="H103" s="8"/>
      <c r="I103" s="4"/>
      <c r="J103" s="4"/>
      <c r="K103" s="20"/>
      <c r="L103" s="20"/>
      <c r="M103" s="20"/>
      <c r="N103" s="20"/>
      <c r="O103" s="20"/>
      <c r="P103" s="20"/>
      <c r="Q103" s="20"/>
      <c r="R103" s="20"/>
      <c r="S103" s="20"/>
      <c r="T103" s="20"/>
    </row>
    <row r="104" spans="2:20" ht="15.75">
      <c r="B104" s="9"/>
      <c r="C104" s="74"/>
      <c r="D104" s="5"/>
      <c r="E104" s="19"/>
      <c r="F104" s="5"/>
      <c r="G104" s="18"/>
      <c r="H104" s="8"/>
      <c r="I104" s="4"/>
      <c r="J104" s="20"/>
      <c r="K104" s="26"/>
      <c r="L104" s="26"/>
      <c r="M104" s="26"/>
      <c r="N104" s="26"/>
      <c r="O104" s="26"/>
      <c r="P104" s="26"/>
      <c r="Q104" s="26"/>
      <c r="R104" s="26"/>
      <c r="S104" s="78"/>
      <c r="T104" s="78"/>
    </row>
    <row r="105" spans="2:20" ht="15.75">
      <c r="B105" s="9" t="s">
        <v>27</v>
      </c>
      <c r="C105" s="75">
        <v>30</v>
      </c>
      <c r="D105" s="5"/>
      <c r="E105" s="19"/>
      <c r="F105" s="5"/>
      <c r="G105" s="18"/>
      <c r="H105" s="8"/>
      <c r="I105" s="4"/>
      <c r="J105" s="68"/>
      <c r="K105" s="26"/>
      <c r="L105" s="26"/>
      <c r="M105" s="26"/>
      <c r="N105" s="26"/>
      <c r="O105" s="26"/>
      <c r="P105" s="26"/>
      <c r="Q105" s="26"/>
      <c r="R105" s="26"/>
      <c r="S105" s="78"/>
      <c r="T105" s="78"/>
    </row>
    <row r="106" spans="2:20" ht="16.5" thickBot="1">
      <c r="B106" s="7"/>
      <c r="C106" s="5"/>
      <c r="D106" s="5"/>
      <c r="E106" s="5"/>
      <c r="F106" s="5"/>
      <c r="G106" s="5"/>
      <c r="H106" s="8"/>
      <c r="I106" s="4"/>
      <c r="J106" s="68"/>
      <c r="K106" s="26"/>
      <c r="L106" s="26"/>
      <c r="M106" s="26"/>
      <c r="N106" s="26"/>
      <c r="O106" s="26"/>
      <c r="P106" s="26"/>
      <c r="Q106" s="26"/>
      <c r="R106" s="26"/>
      <c r="S106" s="78"/>
      <c r="T106" s="78"/>
    </row>
    <row r="107" spans="2:20" ht="19.5" thickBot="1">
      <c r="B107" s="87" t="s">
        <v>67</v>
      </c>
      <c r="C107" s="88"/>
      <c r="D107" s="23" t="s">
        <v>43</v>
      </c>
      <c r="E107" s="23" t="s">
        <v>44</v>
      </c>
      <c r="F107" s="24" t="s">
        <v>45</v>
      </c>
      <c r="G107" s="24" t="s">
        <v>46</v>
      </c>
      <c r="H107" s="25" t="s">
        <v>47</v>
      </c>
      <c r="J107" s="68"/>
      <c r="K107" s="78"/>
      <c r="L107" s="78"/>
      <c r="M107" s="78"/>
      <c r="N107" s="78"/>
      <c r="O107" s="78"/>
      <c r="P107" s="78"/>
      <c r="Q107" s="78"/>
      <c r="R107" s="78"/>
      <c r="S107" s="78"/>
      <c r="T107" s="78"/>
    </row>
    <row r="108" spans="2:20" ht="18" customHeight="1">
      <c r="B108" s="301" t="s">
        <v>11</v>
      </c>
      <c r="C108" s="27" t="s">
        <v>6</v>
      </c>
      <c r="D108" s="194">
        <f>K99</f>
        <v>-1.1000000000000001</v>
      </c>
      <c r="E108" s="59">
        <v>0.32</v>
      </c>
      <c r="F108" s="60">
        <f>C101*D108</f>
        <v>-0.78507587914771759</v>
      </c>
      <c r="G108" s="61">
        <f>C101*E108</f>
        <v>0.22838571029751784</v>
      </c>
      <c r="H108" s="204">
        <f>F108-G108</f>
        <v>-1.0134615894452355</v>
      </c>
      <c r="J108" s="68"/>
      <c r="K108" s="78"/>
      <c r="L108" s="78"/>
      <c r="M108" s="78"/>
      <c r="N108" s="78"/>
      <c r="O108" s="78"/>
      <c r="P108" s="78"/>
      <c r="Q108" s="78"/>
      <c r="R108" s="78"/>
      <c r="S108" s="78"/>
      <c r="T108" s="78"/>
    </row>
    <row r="109" spans="2:20" ht="18" customHeight="1">
      <c r="B109" s="302"/>
      <c r="C109" s="28" t="s">
        <v>7</v>
      </c>
      <c r="D109" s="236">
        <f>M99</f>
        <v>-1.4</v>
      </c>
      <c r="E109" s="59">
        <v>0.32</v>
      </c>
      <c r="F109" s="62">
        <f>C101*D109</f>
        <v>-0.99918748255164047</v>
      </c>
      <c r="G109" s="76">
        <f>C101*E109</f>
        <v>0.22838571029751784</v>
      </c>
      <c r="H109" s="237">
        <f>F109-G109</f>
        <v>-1.2275731928491582</v>
      </c>
      <c r="J109" s="77"/>
      <c r="K109" s="78"/>
      <c r="L109" s="78"/>
      <c r="M109" s="78"/>
      <c r="N109" s="78"/>
      <c r="O109" s="78"/>
      <c r="P109" s="78"/>
      <c r="Q109" s="78"/>
      <c r="R109" s="78"/>
      <c r="S109" s="78"/>
      <c r="T109" s="78"/>
    </row>
    <row r="110" spans="2:20" ht="18" customHeight="1">
      <c r="B110" s="302"/>
      <c r="C110" s="28" t="s">
        <v>8</v>
      </c>
      <c r="D110" s="244">
        <f>O99</f>
        <v>-0.8</v>
      </c>
      <c r="E110" s="59">
        <v>0.32</v>
      </c>
      <c r="F110" s="62">
        <f>C101*D110</f>
        <v>-0.5709642757437946</v>
      </c>
      <c r="G110" s="76">
        <f>C101*E110</f>
        <v>0.22838571029751784</v>
      </c>
      <c r="H110" s="245">
        <f>F110-G110</f>
        <v>-0.79934998604131247</v>
      </c>
      <c r="J110" s="4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2:20" ht="18" customHeight="1" thickBot="1">
      <c r="B111" s="303"/>
      <c r="C111" s="29" t="s">
        <v>9</v>
      </c>
      <c r="D111" s="256">
        <f>Q99</f>
        <v>-0.5</v>
      </c>
      <c r="E111" s="64">
        <v>0.32</v>
      </c>
      <c r="F111" s="65">
        <f>C101*D111</f>
        <v>-0.35685267233987161</v>
      </c>
      <c r="G111" s="79">
        <f>C101*E111</f>
        <v>0.22838571029751784</v>
      </c>
      <c r="H111" s="257">
        <f>F111-G111</f>
        <v>-0.58523838263738948</v>
      </c>
      <c r="J111" s="89"/>
      <c r="K111" s="26"/>
      <c r="L111" s="26"/>
      <c r="M111" s="26"/>
      <c r="N111" s="26"/>
      <c r="O111" s="26"/>
      <c r="P111" s="26"/>
      <c r="Q111" s="26"/>
      <c r="R111" s="26"/>
      <c r="S111" s="26"/>
      <c r="T111" s="26"/>
    </row>
    <row r="112" spans="2:20" ht="18" customHeight="1" thickBot="1">
      <c r="B112" s="90"/>
      <c r="C112" s="31"/>
      <c r="D112" s="32"/>
      <c r="E112" s="32"/>
      <c r="F112" s="32"/>
      <c r="G112" s="91"/>
      <c r="H112" s="4"/>
      <c r="J112" s="89"/>
      <c r="K112" s="26"/>
      <c r="L112" s="26"/>
      <c r="M112" s="26"/>
      <c r="N112" s="26"/>
      <c r="O112" s="26"/>
      <c r="P112" s="26"/>
      <c r="Q112" s="26"/>
      <c r="R112" s="26"/>
      <c r="S112" s="26"/>
      <c r="T112" s="26"/>
    </row>
    <row r="113" spans="1:20" ht="18" customHeight="1" thickBot="1">
      <c r="B113" s="119"/>
      <c r="C113" s="120" t="s">
        <v>107</v>
      </c>
      <c r="D113" s="85" t="s">
        <v>116</v>
      </c>
      <c r="E113" s="32"/>
      <c r="F113" s="32"/>
      <c r="G113" s="91"/>
      <c r="H113" s="4"/>
      <c r="J113" s="89"/>
      <c r="K113" s="26"/>
      <c r="L113" s="26"/>
      <c r="M113" s="26"/>
      <c r="N113" s="26"/>
      <c r="O113" s="26"/>
      <c r="P113" s="26"/>
      <c r="Q113" s="26"/>
      <c r="R113" s="26"/>
      <c r="S113" s="26"/>
      <c r="T113" s="26"/>
    </row>
    <row r="114" spans="1:20" ht="18" customHeight="1" thickBot="1">
      <c r="B114" s="93" t="s">
        <v>6</v>
      </c>
      <c r="C114" s="110">
        <f>E97*E98*2</f>
        <v>12.8</v>
      </c>
      <c r="D114" s="281">
        <f>(H108*C114+H109*C115+H110*C116+H111*C117)/C118</f>
        <v>-0.64244900306691766</v>
      </c>
      <c r="E114" s="32"/>
      <c r="F114" s="32"/>
      <c r="G114" s="91"/>
      <c r="H114" s="4"/>
      <c r="J114" s="89"/>
      <c r="K114" s="26"/>
      <c r="L114" s="26"/>
      <c r="M114" s="26"/>
      <c r="N114" s="26"/>
      <c r="O114" s="26"/>
      <c r="P114" s="26"/>
      <c r="Q114" s="26"/>
      <c r="R114" s="26"/>
      <c r="S114" s="26"/>
      <c r="T114" s="26"/>
    </row>
    <row r="115" spans="1:20" ht="18" customHeight="1" thickBot="1">
      <c r="B115" s="120" t="s">
        <v>7</v>
      </c>
      <c r="C115" s="110">
        <f>(C96-E97*2)*E98</f>
        <v>27.200000000000003</v>
      </c>
      <c r="D115" s="283"/>
      <c r="E115" s="32"/>
      <c r="F115" s="32"/>
      <c r="G115" s="91"/>
      <c r="H115" s="4"/>
      <c r="J115" s="89"/>
      <c r="K115" s="26"/>
      <c r="L115" s="26"/>
      <c r="M115" s="26"/>
      <c r="N115" s="26"/>
      <c r="O115" s="26"/>
      <c r="P115" s="26"/>
      <c r="Q115" s="26"/>
      <c r="R115" s="26"/>
      <c r="S115" s="26"/>
      <c r="T115" s="26"/>
    </row>
    <row r="116" spans="1:20" ht="18" customHeight="1" thickBot="1">
      <c r="B116" s="120" t="s">
        <v>8</v>
      </c>
      <c r="C116" s="110">
        <f>(E96/2-E98)*C96</f>
        <v>160</v>
      </c>
      <c r="D116" s="283"/>
      <c r="E116" s="32"/>
      <c r="F116" s="32"/>
      <c r="G116" s="91"/>
      <c r="H116" s="4"/>
      <c r="J116" s="89"/>
      <c r="K116" s="26"/>
      <c r="L116" s="26"/>
      <c r="M116" s="26"/>
      <c r="N116" s="26"/>
      <c r="O116" s="26"/>
      <c r="P116" s="26"/>
      <c r="Q116" s="26"/>
      <c r="R116" s="26"/>
      <c r="S116" s="26"/>
      <c r="T116" s="26"/>
    </row>
    <row r="117" spans="1:20" ht="18" customHeight="1" thickBot="1">
      <c r="B117" s="120" t="s">
        <v>9</v>
      </c>
      <c r="C117" s="110">
        <f>(C97-E96/2)*C96</f>
        <v>800</v>
      </c>
      <c r="D117" s="283"/>
      <c r="E117" s="32"/>
      <c r="F117" s="32"/>
      <c r="G117" s="91"/>
      <c r="H117" s="4"/>
      <c r="J117" s="89"/>
      <c r="K117" s="26"/>
      <c r="L117" s="26"/>
      <c r="M117" s="26"/>
      <c r="N117" s="26"/>
      <c r="O117" s="26"/>
      <c r="P117" s="26"/>
      <c r="Q117" s="26"/>
      <c r="R117" s="26"/>
      <c r="S117" s="26"/>
      <c r="T117" s="26"/>
    </row>
    <row r="118" spans="1:20" ht="18" customHeight="1" thickBot="1">
      <c r="B118" s="122"/>
      <c r="C118" s="112">
        <f>SUM(C114:C117)</f>
        <v>1000</v>
      </c>
      <c r="D118" s="123"/>
      <c r="E118" s="32"/>
      <c r="F118" s="32"/>
      <c r="G118" s="91"/>
      <c r="H118" s="4"/>
      <c r="J118" s="89"/>
      <c r="K118" s="26"/>
      <c r="L118" s="26"/>
      <c r="M118" s="26"/>
      <c r="N118" s="26"/>
      <c r="O118" s="26"/>
      <c r="P118" s="26"/>
      <c r="Q118" s="26"/>
      <c r="R118" s="26"/>
      <c r="S118" s="26"/>
      <c r="T118" s="26"/>
    </row>
    <row r="119" spans="1:20" ht="18" customHeight="1">
      <c r="B119" s="30"/>
      <c r="C119" s="31"/>
      <c r="D119" s="32"/>
      <c r="E119" s="32"/>
      <c r="F119" s="32"/>
      <c r="G119" s="32"/>
      <c r="H119" s="4"/>
      <c r="J119" s="82"/>
      <c r="K119" s="33"/>
      <c r="L119" s="33"/>
      <c r="M119" s="33"/>
      <c r="N119" s="33"/>
      <c r="O119" s="33"/>
      <c r="P119" s="33"/>
      <c r="Q119" s="33"/>
      <c r="R119" s="33"/>
      <c r="S119" s="73"/>
      <c r="T119" s="73"/>
    </row>
    <row r="120" spans="1:20">
      <c r="B120" s="304"/>
      <c r="C120" s="304"/>
      <c r="D120" s="304"/>
      <c r="E120" s="304"/>
      <c r="F120" s="304"/>
      <c r="G120" s="304"/>
      <c r="H120" s="304"/>
      <c r="I120" s="304"/>
      <c r="J120" s="304"/>
      <c r="K120" s="304"/>
      <c r="L120" s="304"/>
      <c r="M120" s="304"/>
      <c r="N120" s="304"/>
      <c r="O120" s="304"/>
      <c r="P120" s="304"/>
      <c r="Q120" s="304"/>
      <c r="R120" s="304"/>
      <c r="S120" s="304"/>
      <c r="T120" s="304"/>
    </row>
    <row r="123" spans="1:20" ht="15.75">
      <c r="A123" s="5"/>
      <c r="B123" s="16"/>
      <c r="C123" s="82"/>
      <c r="D123" s="82"/>
      <c r="E123" s="82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>
      <c r="A124" s="5"/>
      <c r="B124" s="18"/>
      <c r="C124" s="189"/>
      <c r="D124" s="5"/>
      <c r="E124" s="5"/>
      <c r="F124" s="5"/>
      <c r="G124" s="190"/>
      <c r="H124" s="190"/>
      <c r="I124" s="190"/>
      <c r="J124" s="190"/>
      <c r="K124" s="190"/>
      <c r="L124" s="190"/>
      <c r="M124" s="190"/>
      <c r="N124" s="5"/>
      <c r="O124" s="5"/>
      <c r="P124" s="5"/>
      <c r="Q124" s="5"/>
      <c r="R124" s="5"/>
      <c r="S124" s="5"/>
      <c r="T124" s="5"/>
    </row>
    <row r="125" spans="1:20" ht="15.75">
      <c r="A125" s="5"/>
      <c r="B125" s="82"/>
      <c r="C125" s="189"/>
      <c r="D125" s="189"/>
      <c r="E125" s="189"/>
      <c r="F125" s="189"/>
      <c r="G125" s="189"/>
      <c r="H125" s="189"/>
      <c r="I125" s="190"/>
      <c r="J125" s="190"/>
      <c r="K125" s="190"/>
      <c r="L125" s="189"/>
      <c r="M125" s="190"/>
      <c r="N125" s="5"/>
      <c r="O125" s="5"/>
      <c r="P125" s="5"/>
      <c r="Q125" s="5"/>
      <c r="R125" s="5"/>
      <c r="S125" s="5"/>
      <c r="T125" s="5"/>
    </row>
    <row r="126" spans="1:20" ht="15.75">
      <c r="A126" s="5"/>
      <c r="B126" s="172"/>
      <c r="C126" s="189"/>
      <c r="D126" s="191"/>
      <c r="E126" s="191"/>
      <c r="F126" s="191"/>
      <c r="G126" s="191"/>
      <c r="H126" s="191"/>
      <c r="I126" s="190"/>
      <c r="J126" s="190"/>
      <c r="K126" s="190"/>
      <c r="L126" s="190"/>
      <c r="M126" s="190"/>
      <c r="N126" s="5"/>
      <c r="O126" s="5"/>
      <c r="P126" s="5"/>
      <c r="Q126" s="5"/>
      <c r="R126" s="5"/>
      <c r="S126" s="5"/>
      <c r="T126" s="5"/>
    </row>
    <row r="127" spans="1:20" ht="15.75">
      <c r="A127" s="5"/>
      <c r="B127" s="173"/>
      <c r="C127" s="189"/>
      <c r="D127" s="191"/>
      <c r="E127" s="191"/>
      <c r="F127" s="191"/>
      <c r="G127" s="191"/>
      <c r="H127" s="191"/>
      <c r="I127" s="191"/>
      <c r="J127" s="189"/>
      <c r="K127" s="189"/>
      <c r="L127" s="189"/>
      <c r="M127" s="189"/>
      <c r="N127" s="5"/>
      <c r="O127" s="5"/>
      <c r="P127" s="5"/>
      <c r="Q127" s="5"/>
      <c r="R127" s="5"/>
      <c r="S127" s="5"/>
      <c r="T127" s="5"/>
    </row>
    <row r="128" spans="1:20" ht="15.75">
      <c r="A128" s="5"/>
      <c r="B128" s="173"/>
      <c r="C128" s="189"/>
      <c r="D128" s="192"/>
      <c r="E128" s="192"/>
      <c r="F128" s="192"/>
      <c r="G128" s="192"/>
      <c r="H128" s="192"/>
      <c r="I128" s="167"/>
      <c r="J128" s="167"/>
      <c r="K128" s="167"/>
      <c r="L128" s="167"/>
      <c r="M128" s="167"/>
      <c r="N128" s="5"/>
      <c r="O128" s="5"/>
      <c r="P128" s="5"/>
      <c r="Q128" s="5"/>
      <c r="R128" s="5"/>
      <c r="S128" s="5"/>
      <c r="T128" s="5"/>
    </row>
    <row r="129" spans="1:20">
      <c r="A129" s="5"/>
      <c r="B129" s="173"/>
      <c r="C129" s="173"/>
      <c r="D129" s="173"/>
      <c r="E129" s="173"/>
      <c r="F129" s="173"/>
      <c r="G129" s="173"/>
      <c r="H129" s="173"/>
      <c r="I129" s="173"/>
      <c r="J129" s="173"/>
      <c r="K129" s="173"/>
      <c r="L129" s="173"/>
      <c r="M129" s="173"/>
      <c r="N129" s="173"/>
      <c r="O129" s="5"/>
      <c r="P129" s="5"/>
      <c r="Q129" s="5"/>
      <c r="R129" s="5"/>
      <c r="S129" s="5"/>
      <c r="T129" s="5"/>
    </row>
    <row r="130" spans="1:20">
      <c r="A130" s="5"/>
      <c r="B130" s="173"/>
      <c r="C130" s="173"/>
      <c r="D130" s="173"/>
      <c r="E130" s="173"/>
      <c r="F130" s="173"/>
      <c r="G130" s="173"/>
      <c r="H130" s="173"/>
      <c r="I130" s="173"/>
      <c r="J130" s="173"/>
      <c r="K130" s="173"/>
      <c r="L130" s="173"/>
      <c r="M130" s="173"/>
      <c r="N130" s="173"/>
      <c r="O130" s="5"/>
      <c r="P130" s="5"/>
      <c r="Q130" s="5"/>
      <c r="R130" s="5"/>
      <c r="S130" s="5"/>
      <c r="T130" s="5"/>
    </row>
    <row r="131" spans="1:20" ht="15.75">
      <c r="A131" s="5"/>
      <c r="B131" s="167"/>
      <c r="C131" s="171"/>
      <c r="D131" s="173"/>
      <c r="E131" s="173"/>
      <c r="F131" s="173"/>
      <c r="G131" s="173"/>
      <c r="H131" s="173"/>
      <c r="I131" s="173"/>
      <c r="J131" s="173"/>
      <c r="K131" s="173"/>
      <c r="L131" s="173"/>
      <c r="M131" s="173"/>
      <c r="N131" s="173"/>
      <c r="O131" s="5"/>
      <c r="P131" s="5"/>
      <c r="Q131" s="5"/>
      <c r="R131" s="5"/>
      <c r="S131" s="5"/>
      <c r="T131" s="5"/>
    </row>
    <row r="132" spans="1:20" ht="15.75">
      <c r="A132" s="5"/>
      <c r="B132" s="167"/>
      <c r="C132" s="171"/>
      <c r="D132" s="173"/>
      <c r="E132" s="173"/>
      <c r="F132" s="173"/>
      <c r="G132" s="173"/>
      <c r="H132" s="173"/>
      <c r="I132" s="173"/>
      <c r="J132" s="173"/>
      <c r="K132" s="173"/>
      <c r="L132" s="173"/>
      <c r="M132" s="173"/>
      <c r="N132" s="173"/>
      <c r="O132" s="5"/>
      <c r="P132" s="5"/>
      <c r="Q132" s="5"/>
      <c r="R132" s="5"/>
      <c r="S132" s="5"/>
      <c r="T132" s="5"/>
    </row>
    <row r="133" spans="1:20">
      <c r="A133" s="5"/>
      <c r="B133" s="173"/>
      <c r="C133" s="173"/>
      <c r="D133" s="173"/>
      <c r="E133" s="173"/>
      <c r="F133" s="173"/>
      <c r="G133" s="173"/>
      <c r="H133" s="173"/>
      <c r="I133" s="173"/>
      <c r="J133" s="173"/>
      <c r="K133" s="173"/>
      <c r="L133" s="173"/>
      <c r="M133" s="173"/>
      <c r="N133" s="173"/>
      <c r="O133" s="5"/>
      <c r="P133" s="5"/>
      <c r="Q133" s="5"/>
      <c r="R133" s="5"/>
      <c r="S133" s="5"/>
      <c r="T133" s="5"/>
    </row>
    <row r="134" spans="1:20">
      <c r="A134" s="5"/>
      <c r="B134" s="173"/>
      <c r="C134" s="173"/>
      <c r="D134" s="173"/>
      <c r="E134" s="173"/>
      <c r="F134" s="173"/>
      <c r="G134" s="173"/>
      <c r="H134" s="173"/>
      <c r="I134" s="173"/>
      <c r="J134" s="173"/>
      <c r="K134" s="173"/>
      <c r="L134" s="173"/>
      <c r="M134" s="173"/>
      <c r="N134" s="173"/>
      <c r="O134" s="5"/>
      <c r="P134" s="5"/>
      <c r="Q134" s="5"/>
      <c r="R134" s="5"/>
      <c r="S134" s="5"/>
      <c r="T134" s="5"/>
    </row>
    <row r="135" spans="1:20">
      <c r="A135" s="5"/>
      <c r="B135" s="173"/>
      <c r="C135" s="173"/>
      <c r="D135" s="173"/>
      <c r="E135" s="173"/>
      <c r="F135" s="173"/>
      <c r="G135" s="173"/>
      <c r="H135" s="173"/>
      <c r="I135" s="173"/>
      <c r="J135" s="173"/>
      <c r="K135" s="173"/>
      <c r="L135" s="173"/>
      <c r="M135" s="173"/>
      <c r="N135" s="173"/>
      <c r="O135" s="5"/>
      <c r="P135" s="5"/>
      <c r="Q135" s="19"/>
      <c r="R135" s="5"/>
      <c r="S135" s="5"/>
      <c r="T135" s="5"/>
    </row>
    <row r="136" spans="1:20">
      <c r="A136" s="5"/>
      <c r="B136" s="173"/>
      <c r="C136" s="173"/>
      <c r="D136" s="173"/>
      <c r="E136" s="173"/>
      <c r="F136" s="173"/>
      <c r="G136" s="173"/>
      <c r="H136" s="173"/>
      <c r="I136" s="173"/>
      <c r="J136" s="173"/>
      <c r="K136" s="173"/>
      <c r="L136" s="173"/>
      <c r="M136" s="173"/>
      <c r="N136" s="173"/>
      <c r="O136" s="5"/>
      <c r="P136" s="5"/>
      <c r="Q136" s="5"/>
      <c r="R136" s="5"/>
      <c r="S136" s="5"/>
      <c r="T136" s="5"/>
    </row>
    <row r="137" spans="1:20">
      <c r="B137" s="36"/>
      <c r="C137" s="173"/>
      <c r="D137" s="173"/>
      <c r="E137" s="173"/>
      <c r="F137" s="173"/>
      <c r="G137" s="173"/>
      <c r="H137" s="173"/>
      <c r="I137" s="173"/>
      <c r="J137" s="173"/>
      <c r="K137" s="173"/>
      <c r="L137" s="173"/>
      <c r="M137" s="173"/>
      <c r="N137" s="36"/>
    </row>
    <row r="138" spans="1:20">
      <c r="B138" s="36"/>
      <c r="C138" s="173"/>
      <c r="D138" s="173"/>
      <c r="E138" s="173"/>
      <c r="F138" s="173"/>
      <c r="G138" s="173"/>
      <c r="H138" s="173"/>
      <c r="I138" s="173"/>
      <c r="J138" s="173"/>
      <c r="K138" s="173"/>
      <c r="L138" s="173"/>
      <c r="M138" s="173"/>
      <c r="N138" s="36"/>
    </row>
    <row r="139" spans="1:20">
      <c r="B139" s="36"/>
      <c r="C139" s="173"/>
      <c r="D139" s="173"/>
      <c r="E139" s="173"/>
      <c r="F139" s="173"/>
      <c r="G139" s="173"/>
      <c r="H139" s="173"/>
      <c r="I139" s="173"/>
      <c r="J139" s="173"/>
      <c r="K139" s="173"/>
      <c r="L139" s="173"/>
      <c r="M139" s="173"/>
      <c r="N139" s="36"/>
    </row>
    <row r="140" spans="1:20">
      <c r="B140" s="36"/>
      <c r="C140" s="173"/>
      <c r="D140" s="173"/>
      <c r="E140" s="173"/>
      <c r="F140" s="173"/>
      <c r="G140" s="173"/>
      <c r="H140" s="173"/>
      <c r="I140" s="173"/>
      <c r="J140" s="173"/>
      <c r="K140" s="173"/>
      <c r="L140" s="173"/>
      <c r="M140" s="173"/>
      <c r="N140" s="36"/>
    </row>
    <row r="141" spans="1:20">
      <c r="B141" s="36"/>
      <c r="C141" s="173"/>
      <c r="D141" s="173"/>
      <c r="E141" s="173"/>
      <c r="F141" s="173"/>
      <c r="G141" s="173"/>
      <c r="H141" s="173"/>
      <c r="I141" s="173"/>
      <c r="J141" s="173"/>
      <c r="K141" s="173"/>
      <c r="L141" s="173"/>
      <c r="M141" s="173"/>
      <c r="N141" s="36"/>
    </row>
    <row r="142" spans="1:20">
      <c r="B142" s="36"/>
      <c r="C142" s="173"/>
      <c r="D142" s="173"/>
      <c r="E142" s="173"/>
      <c r="F142" s="173"/>
      <c r="G142" s="173"/>
      <c r="H142" s="173"/>
      <c r="I142" s="173"/>
      <c r="J142" s="173"/>
      <c r="K142" s="173"/>
      <c r="L142" s="173"/>
      <c r="M142" s="173"/>
      <c r="N142" s="36"/>
    </row>
    <row r="143" spans="1:20">
      <c r="B143" s="36"/>
      <c r="C143" s="173"/>
      <c r="D143" s="173"/>
      <c r="E143" s="173"/>
      <c r="F143" s="173"/>
      <c r="G143" s="173"/>
      <c r="H143" s="173"/>
      <c r="I143" s="173"/>
      <c r="J143" s="173"/>
      <c r="K143" s="173"/>
      <c r="L143" s="173"/>
      <c r="M143" s="173"/>
      <c r="N143" s="36"/>
    </row>
    <row r="144" spans="1:20">
      <c r="B144" s="36"/>
      <c r="C144" s="36"/>
      <c r="D144" s="36"/>
      <c r="E144" s="36"/>
      <c r="F144" s="36"/>
      <c r="G144" s="36"/>
      <c r="H144" s="36"/>
      <c r="I144" s="36"/>
      <c r="J144" s="36"/>
      <c r="K144" s="36"/>
      <c r="L144" s="36"/>
      <c r="M144" s="36"/>
      <c r="N144" s="36"/>
    </row>
  </sheetData>
  <mergeCells count="59">
    <mergeCell ref="Q99:R99"/>
    <mergeCell ref="B94:R94"/>
    <mergeCell ref="B92:T92"/>
    <mergeCell ref="B69:B73"/>
    <mergeCell ref="Q40:R40"/>
    <mergeCell ref="Q41:R41"/>
    <mergeCell ref="Q42:R42"/>
    <mergeCell ref="B1:K1"/>
    <mergeCell ref="M1:T1"/>
    <mergeCell ref="B2:D2"/>
    <mergeCell ref="M5:T5"/>
    <mergeCell ref="B5:K5"/>
    <mergeCell ref="M7:O7"/>
    <mergeCell ref="Q7:S7"/>
    <mergeCell ref="Q59:R60"/>
    <mergeCell ref="O60:P60"/>
    <mergeCell ref="O59:P59"/>
    <mergeCell ref="O62:P62"/>
    <mergeCell ref="Q61:R62"/>
    <mergeCell ref="B8:K8"/>
    <mergeCell ref="B9:F9"/>
    <mergeCell ref="M12:T12"/>
    <mergeCell ref="M60:N60"/>
    <mergeCell ref="S61:T62"/>
    <mergeCell ref="J61:J62"/>
    <mergeCell ref="K62:L62"/>
    <mergeCell ref="O61:P61"/>
    <mergeCell ref="M56:N56"/>
    <mergeCell ref="O56:P56"/>
    <mergeCell ref="Q56:R56"/>
    <mergeCell ref="S56:T56"/>
    <mergeCell ref="J56:J57"/>
    <mergeCell ref="M62:N62"/>
    <mergeCell ref="Q58:R58"/>
    <mergeCell ref="S59:S60"/>
    <mergeCell ref="B53:D53"/>
    <mergeCell ref="J53:T53"/>
    <mergeCell ref="K56:L56"/>
    <mergeCell ref="B55:T55"/>
    <mergeCell ref="J59:J60"/>
    <mergeCell ref="K60:L60"/>
    <mergeCell ref="T59:T60"/>
    <mergeCell ref="S58:T58"/>
    <mergeCell ref="Q43:R43"/>
    <mergeCell ref="Q44:R44"/>
    <mergeCell ref="B15:K15"/>
    <mergeCell ref="B20:T20"/>
    <mergeCell ref="B51:T51"/>
    <mergeCell ref="D114:D117"/>
    <mergeCell ref="D79:D83"/>
    <mergeCell ref="B120:T120"/>
    <mergeCell ref="Q98:R98"/>
    <mergeCell ref="Q97:R97"/>
    <mergeCell ref="B108:B111"/>
    <mergeCell ref="Q95:R95"/>
    <mergeCell ref="O95:P95"/>
    <mergeCell ref="M95:N95"/>
    <mergeCell ref="K95:L95"/>
    <mergeCell ref="J95:J96"/>
  </mergeCells>
  <phoneticPr fontId="0" type="noConversion"/>
  <printOptions horizontalCentered="1" verticalCentered="1"/>
  <pageMargins left="0.23622047244094491" right="0.15748031496062992" top="0.31496062992125984" bottom="0.39370078740157483" header="0.15748031496062992" footer="0.19685039370078741"/>
  <pageSetup paperSize="257" scale="50" orientation="landscape" horizontalDpi="4294967293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Φύλλο3"/>
  <dimension ref="A1:U82"/>
  <sheetViews>
    <sheetView topLeftCell="A64" zoomScaleNormal="100" workbookViewId="0">
      <selection activeCell="I18" sqref="I18"/>
    </sheetView>
  </sheetViews>
  <sheetFormatPr defaultRowHeight="15"/>
  <cols>
    <col min="1" max="2" width="3" style="2" customWidth="1"/>
    <col min="3" max="3" width="12.5703125" style="2" bestFit="1" customWidth="1"/>
    <col min="4" max="4" width="11.28515625" style="2" bestFit="1" customWidth="1"/>
    <col min="5" max="5" width="8.42578125" style="2" customWidth="1"/>
    <col min="6" max="6" width="9.85546875" style="2" customWidth="1"/>
    <col min="7" max="7" width="9.5703125" style="2" customWidth="1"/>
    <col min="8" max="8" width="9.85546875" style="2" bestFit="1" customWidth="1"/>
    <col min="9" max="9" width="10" style="2" customWidth="1"/>
    <col min="10" max="10" width="9.85546875" style="2" customWidth="1"/>
    <col min="11" max="11" width="10.5703125" style="2" customWidth="1"/>
    <col min="12" max="13" width="8.85546875" style="2" bestFit="1" customWidth="1"/>
    <col min="14" max="14" width="10.28515625" style="2" customWidth="1"/>
    <col min="15" max="15" width="8.85546875" style="2" bestFit="1" customWidth="1"/>
    <col min="16" max="16" width="11" style="2" bestFit="1" customWidth="1"/>
    <col min="17" max="17" width="8.85546875" style="2" bestFit="1" customWidth="1"/>
    <col min="18" max="18" width="11" style="2" bestFit="1" customWidth="1"/>
    <col min="19" max="21" width="8.85546875" style="2" bestFit="1" customWidth="1"/>
    <col min="22" max="24" width="9.140625" style="2"/>
    <col min="25" max="25" width="13.7109375" style="2" bestFit="1" customWidth="1"/>
    <col min="26" max="29" width="9.28515625" style="2" bestFit="1" customWidth="1"/>
    <col min="30" max="16384" width="9.140625" style="2"/>
  </cols>
  <sheetData>
    <row r="1" spans="1:21" ht="18.75">
      <c r="C1" s="322" t="s">
        <v>56</v>
      </c>
      <c r="D1" s="322"/>
      <c r="E1" s="322"/>
      <c r="F1" s="322"/>
      <c r="G1" s="322"/>
      <c r="H1" s="322"/>
      <c r="I1" s="322"/>
      <c r="J1" s="322"/>
      <c r="K1" s="322"/>
      <c r="L1" s="322"/>
      <c r="M1" s="35"/>
      <c r="N1" s="322" t="s">
        <v>59</v>
      </c>
      <c r="O1" s="322"/>
      <c r="P1" s="322"/>
      <c r="Q1" s="322"/>
      <c r="R1" s="322"/>
      <c r="S1" s="322"/>
      <c r="T1" s="322"/>
      <c r="U1" s="322"/>
    </row>
    <row r="2" spans="1:21" ht="18.75">
      <c r="A2" s="33"/>
      <c r="B2" s="33"/>
      <c r="C2" s="325" t="s">
        <v>38</v>
      </c>
      <c r="D2" s="325"/>
      <c r="E2" s="325"/>
      <c r="F2" s="167" t="s">
        <v>123</v>
      </c>
      <c r="G2" s="46" t="s">
        <v>52</v>
      </c>
      <c r="H2" s="46" t="s">
        <v>53</v>
      </c>
      <c r="I2" s="47"/>
      <c r="J2" s="47"/>
      <c r="K2" s="47"/>
      <c r="L2" s="47"/>
      <c r="M2" s="36"/>
      <c r="N2" s="37" t="s">
        <v>58</v>
      </c>
      <c r="O2" s="45">
        <f>D35</f>
        <v>8.1999999999999993</v>
      </c>
      <c r="P2" s="38" t="s">
        <v>57</v>
      </c>
      <c r="Q2" s="36"/>
      <c r="R2" s="36"/>
      <c r="S2" s="36"/>
      <c r="T2" s="36"/>
      <c r="U2" s="36"/>
    </row>
    <row r="3" spans="1:21" ht="18.75">
      <c r="A3" s="33"/>
      <c r="B3" s="33"/>
      <c r="C3" s="47"/>
      <c r="D3" s="163" t="str">
        <f>'ΦΟΡΤΙΑ ΣΕ ΚΑΤΑΚΟΡΥΦΟΥΣ ΤΟΙΧΟΥΣ'!C3</f>
        <v>III</v>
      </c>
      <c r="E3" s="47"/>
      <c r="F3" s="45">
        <f>'ΦΟΡΤΙΑ ΣΕ ΚΑΤΑΚΟΡΥΦΟΥΣ ΤΟΙΧΟΥΣ'!E3</f>
        <v>0.21538933156341294</v>
      </c>
      <c r="G3" s="174">
        <f>'ΦΟΡΤΙΑ ΣΕ ΚΑΤΑΚΟΡΥΦΟΥΣ ΤΟΙΧΟΥΣ'!F3</f>
        <v>0.3</v>
      </c>
      <c r="H3" s="174">
        <f>'ΦΟΡΤΙΑ ΣΕ ΚΑΤΑΚΟΡΥΦΟΥΣ ΤΟΙΧΟΥΣ'!G3</f>
        <v>5</v>
      </c>
      <c r="I3" s="47"/>
      <c r="J3" s="167" t="s">
        <v>154</v>
      </c>
      <c r="L3" s="173"/>
      <c r="M3" s="36"/>
      <c r="N3" s="36"/>
      <c r="O3" s="36"/>
      <c r="P3" s="36"/>
      <c r="Q3" s="36"/>
      <c r="R3" s="36"/>
      <c r="S3" s="36"/>
      <c r="T3" s="36"/>
      <c r="U3" s="36"/>
    </row>
    <row r="4" spans="1:21" ht="21">
      <c r="C4" s="40"/>
      <c r="D4" s="40"/>
      <c r="E4" s="40"/>
      <c r="F4" s="40"/>
      <c r="G4" s="40"/>
      <c r="H4" s="40"/>
      <c r="I4" s="40"/>
      <c r="J4" s="40"/>
      <c r="K4" s="40"/>
      <c r="L4" s="48"/>
      <c r="M4" s="35"/>
      <c r="N4" s="322" t="s">
        <v>160</v>
      </c>
      <c r="O4" s="322"/>
      <c r="P4" s="322"/>
      <c r="Q4" s="322"/>
      <c r="R4" s="322"/>
      <c r="S4" s="322"/>
      <c r="T4" s="322"/>
      <c r="U4" s="322"/>
    </row>
    <row r="5" spans="1:21" ht="18">
      <c r="C5" s="322" t="s">
        <v>54</v>
      </c>
      <c r="D5" s="322"/>
      <c r="E5" s="322"/>
      <c r="F5" s="322"/>
      <c r="G5" s="322"/>
      <c r="H5" s="322"/>
      <c r="I5" s="322"/>
      <c r="J5" s="322"/>
      <c r="K5" s="322"/>
      <c r="L5" s="322"/>
      <c r="M5" s="35"/>
      <c r="U5" s="35"/>
    </row>
    <row r="6" spans="1:21" ht="18.75">
      <c r="C6" s="37" t="s">
        <v>124</v>
      </c>
      <c r="D6" s="175">
        <f>'ΦΟΡΤΙΑ ΣΕ ΚΑΤΑΚΟΡΥΦΟΥΣ ΤΟΙΧΟΥΣ'!C6</f>
        <v>27</v>
      </c>
      <c r="E6" s="36" t="s">
        <v>48</v>
      </c>
      <c r="F6" s="35"/>
      <c r="G6" s="35"/>
      <c r="H6" s="35"/>
      <c r="I6" s="35"/>
      <c r="J6" s="35"/>
      <c r="K6" s="35"/>
      <c r="L6" s="35"/>
      <c r="M6" s="35"/>
      <c r="N6" s="320" t="s">
        <v>131</v>
      </c>
      <c r="O6" s="320"/>
      <c r="P6" s="320"/>
      <c r="Q6" s="35"/>
      <c r="R6" s="320" t="s">
        <v>132</v>
      </c>
      <c r="S6" s="320"/>
      <c r="T6" s="320"/>
      <c r="U6" s="35"/>
    </row>
    <row r="7" spans="1:21" ht="18.75">
      <c r="C7" s="39"/>
      <c r="D7" s="41"/>
      <c r="E7" s="36"/>
      <c r="F7" s="35"/>
      <c r="G7" s="35"/>
      <c r="H7" s="35"/>
      <c r="I7" s="35"/>
      <c r="J7" s="35"/>
      <c r="K7" s="35"/>
      <c r="L7" s="35"/>
      <c r="M7" s="35"/>
      <c r="N7" s="128" t="s">
        <v>147</v>
      </c>
      <c r="P7" s="40"/>
      <c r="Q7" s="35"/>
      <c r="R7" s="128" t="s">
        <v>133</v>
      </c>
      <c r="T7" s="40"/>
      <c r="U7" s="35"/>
    </row>
    <row r="8" spans="1:21" ht="21">
      <c r="C8" s="322" t="s">
        <v>146</v>
      </c>
      <c r="D8" s="322"/>
      <c r="E8" s="322"/>
      <c r="F8" s="322"/>
      <c r="G8" s="322"/>
      <c r="H8" s="322"/>
      <c r="I8" s="322"/>
      <c r="J8" s="322"/>
      <c r="K8" s="322"/>
      <c r="L8" s="322"/>
      <c r="M8" s="35"/>
      <c r="N8" s="42" t="s">
        <v>152</v>
      </c>
      <c r="O8" s="44">
        <f>F3*LN(O2/G3)</f>
        <v>0.71253094655229832</v>
      </c>
      <c r="P8" s="40"/>
      <c r="Q8" s="35"/>
      <c r="R8" s="42" t="s">
        <v>152</v>
      </c>
      <c r="S8" s="44">
        <f>F3*LN(H3/G3)</f>
        <v>0.60597865369628678</v>
      </c>
      <c r="T8" s="40"/>
      <c r="U8" s="35"/>
    </row>
    <row r="9" spans="1:21" ht="18">
      <c r="K9" s="35"/>
      <c r="L9" s="35"/>
      <c r="M9" s="35"/>
      <c r="N9" s="136"/>
      <c r="O9" s="136"/>
      <c r="P9" s="136"/>
      <c r="Q9" s="136"/>
      <c r="R9" s="136"/>
      <c r="S9" s="136"/>
      <c r="T9" s="136"/>
      <c r="U9" s="136"/>
    </row>
    <row r="10" spans="1:21" ht="18.75">
      <c r="C10" s="169" t="s">
        <v>126</v>
      </c>
      <c r="D10" s="169"/>
      <c r="E10" s="169"/>
      <c r="F10" s="169"/>
      <c r="G10" s="169"/>
      <c r="H10" s="127" t="s">
        <v>142</v>
      </c>
      <c r="J10" s="35"/>
      <c r="K10" s="35"/>
      <c r="L10" s="35"/>
      <c r="M10" s="35"/>
      <c r="N10" s="186"/>
      <c r="O10" s="116"/>
      <c r="P10" s="185"/>
      <c r="Q10" s="185"/>
      <c r="R10" s="186"/>
      <c r="S10" s="116"/>
      <c r="T10" s="185"/>
      <c r="U10" s="185"/>
    </row>
    <row r="11" spans="1:21" ht="19.5">
      <c r="C11" s="39" t="s">
        <v>127</v>
      </c>
      <c r="D11" s="43">
        <v>1</v>
      </c>
      <c r="E11" s="38"/>
      <c r="F11" s="38"/>
      <c r="G11" s="38"/>
      <c r="H11" s="39" t="s">
        <v>125</v>
      </c>
      <c r="I11" s="129">
        <f>O8</f>
        <v>0.71253094655229832</v>
      </c>
      <c r="J11" s="35"/>
      <c r="K11" s="35"/>
      <c r="L11" s="35"/>
      <c r="M11" s="35"/>
      <c r="N11" s="322" t="s">
        <v>164</v>
      </c>
      <c r="O11" s="322"/>
      <c r="P11" s="322"/>
      <c r="Q11" s="322"/>
      <c r="R11" s="322"/>
      <c r="S11" s="322"/>
      <c r="T11" s="322"/>
      <c r="U11" s="322"/>
    </row>
    <row r="12" spans="1:21" ht="19.5">
      <c r="C12" s="39" t="s">
        <v>128</v>
      </c>
      <c r="D12" s="43">
        <v>1</v>
      </c>
      <c r="E12" s="38"/>
      <c r="F12" s="38"/>
      <c r="G12" s="38"/>
      <c r="H12" s="39" t="s">
        <v>143</v>
      </c>
      <c r="I12" s="130">
        <v>1</v>
      </c>
      <c r="J12" s="35"/>
      <c r="K12" s="35"/>
      <c r="L12" s="35"/>
      <c r="M12" s="35"/>
    </row>
    <row r="13" spans="1:21" ht="18.75">
      <c r="C13" s="37" t="s">
        <v>129</v>
      </c>
      <c r="D13" s="45">
        <f>D6*D11*D12</f>
        <v>27</v>
      </c>
      <c r="E13" s="173" t="s">
        <v>48</v>
      </c>
      <c r="F13" s="38"/>
      <c r="G13" s="38"/>
      <c r="H13" s="37" t="s">
        <v>144</v>
      </c>
      <c r="I13" s="205">
        <f>I11*I12*D13</f>
        <v>19.238335556912055</v>
      </c>
      <c r="J13" s="173" t="s">
        <v>48</v>
      </c>
      <c r="K13" s="35"/>
      <c r="L13" s="35"/>
      <c r="M13" s="35"/>
      <c r="N13" s="37" t="s">
        <v>134</v>
      </c>
      <c r="O13" s="45">
        <v>1</v>
      </c>
      <c r="U13" s="125"/>
    </row>
    <row r="14" spans="1:21" ht="18.75">
      <c r="C14" s="40"/>
      <c r="D14" s="40"/>
      <c r="E14" s="40"/>
      <c r="F14" s="40"/>
      <c r="G14" s="40"/>
      <c r="H14" s="35"/>
      <c r="I14" s="35"/>
      <c r="J14" s="35"/>
      <c r="K14" s="35"/>
      <c r="L14" s="35"/>
      <c r="M14" s="35"/>
      <c r="N14" s="37" t="s">
        <v>135</v>
      </c>
      <c r="O14" s="45">
        <v>1</v>
      </c>
      <c r="P14" s="127" t="s">
        <v>136</v>
      </c>
      <c r="U14" s="35"/>
    </row>
    <row r="15" spans="1:21" ht="21">
      <c r="C15" s="322" t="s">
        <v>145</v>
      </c>
      <c r="D15" s="322"/>
      <c r="E15" s="322"/>
      <c r="F15" s="322"/>
      <c r="G15" s="322"/>
      <c r="H15" s="322"/>
      <c r="I15" s="322"/>
      <c r="J15" s="322"/>
      <c r="K15" s="322"/>
      <c r="L15" s="322"/>
      <c r="M15" s="35"/>
      <c r="N15" s="37" t="s">
        <v>135</v>
      </c>
      <c r="O15" s="57" t="s">
        <v>137</v>
      </c>
      <c r="P15" s="128" t="s">
        <v>138</v>
      </c>
      <c r="R15" s="125"/>
      <c r="S15" s="137" t="s">
        <v>141</v>
      </c>
      <c r="T15" s="125"/>
      <c r="U15" s="35"/>
    </row>
    <row r="16" spans="1:21" ht="18.75">
      <c r="C16" s="169" t="s">
        <v>130</v>
      </c>
      <c r="D16" s="169"/>
      <c r="E16" s="169"/>
      <c r="H16" s="127" t="s">
        <v>153</v>
      </c>
      <c r="I16" s="35"/>
      <c r="J16" s="35"/>
      <c r="K16" s="37" t="s">
        <v>150</v>
      </c>
      <c r="L16" s="134">
        <v>1</v>
      </c>
      <c r="M16" s="35"/>
      <c r="N16" s="37" t="s">
        <v>135</v>
      </c>
      <c r="O16" s="57" t="s">
        <v>139</v>
      </c>
      <c r="P16" s="128" t="s">
        <v>140</v>
      </c>
      <c r="R16" s="37"/>
      <c r="S16" s="98"/>
      <c r="T16" s="35"/>
      <c r="U16" s="35"/>
    </row>
    <row r="17" spans="3:21" ht="18">
      <c r="C17" s="39" t="s">
        <v>50</v>
      </c>
      <c r="D17" s="28">
        <v>1.25</v>
      </c>
      <c r="E17" s="36" t="s">
        <v>51</v>
      </c>
      <c r="F17" s="35"/>
      <c r="H17" s="35" t="s">
        <v>148</v>
      </c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</row>
    <row r="18" spans="3:21" ht="18.75">
      <c r="C18" s="37" t="s">
        <v>151</v>
      </c>
      <c r="D18" s="44">
        <f>(1+7*I18)*0.5*D17*I13^2/1000</f>
        <v>0.72079934225223563</v>
      </c>
      <c r="E18" s="36" t="s">
        <v>49</v>
      </c>
      <c r="F18" s="35"/>
      <c r="G18" s="35"/>
      <c r="H18" s="34" t="s">
        <v>149</v>
      </c>
      <c r="I18" s="44">
        <f>L16/(I12*LN(O2/G3))</f>
        <v>0.30228768673923667</v>
      </c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</row>
    <row r="19" spans="3:21" ht="15.75">
      <c r="C19" s="34"/>
      <c r="D19" s="33"/>
      <c r="E19" s="33"/>
    </row>
    <row r="20" spans="3:21">
      <c r="C20" s="304"/>
      <c r="D20" s="304"/>
      <c r="E20" s="304"/>
      <c r="F20" s="304"/>
      <c r="G20" s="304"/>
      <c r="H20" s="304"/>
      <c r="I20" s="304"/>
      <c r="J20" s="304"/>
      <c r="K20" s="304"/>
      <c r="L20" s="304"/>
      <c r="M20" s="304"/>
      <c r="N20" s="304"/>
      <c r="O20" s="304"/>
      <c r="P20" s="304"/>
      <c r="Q20" s="304"/>
      <c r="R20" s="304"/>
      <c r="S20" s="304"/>
      <c r="T20" s="304"/>
      <c r="U20" s="304"/>
    </row>
    <row r="23" spans="3:21" ht="15.75">
      <c r="C23" s="95" t="s">
        <v>68</v>
      </c>
      <c r="D23" s="33"/>
      <c r="E23" s="33"/>
      <c r="F23" s="33"/>
      <c r="M23" s="33" t="s">
        <v>113</v>
      </c>
    </row>
    <row r="24" spans="3:21" ht="15.75" thickBot="1">
      <c r="C24" s="92"/>
      <c r="D24" s="33"/>
      <c r="E24" s="33"/>
      <c r="F24" s="33"/>
    </row>
    <row r="25" spans="3:21" ht="19.5" thickBot="1">
      <c r="C25" s="206" t="s">
        <v>69</v>
      </c>
      <c r="D25" s="206" t="s">
        <v>70</v>
      </c>
      <c r="E25" s="206" t="s">
        <v>165</v>
      </c>
      <c r="F25" s="206" t="s">
        <v>74</v>
      </c>
      <c r="G25" s="206" t="s">
        <v>75</v>
      </c>
      <c r="H25" s="206" t="s">
        <v>76</v>
      </c>
      <c r="I25" s="206" t="s">
        <v>77</v>
      </c>
      <c r="M25" s="33" t="s">
        <v>78</v>
      </c>
      <c r="O25" s="2" t="s">
        <v>97</v>
      </c>
    </row>
    <row r="26" spans="3:21" ht="15.75" thickBot="1">
      <c r="C26" s="394">
        <v>5</v>
      </c>
      <c r="D26" s="93" t="s">
        <v>71</v>
      </c>
      <c r="E26" s="94">
        <v>0.3</v>
      </c>
      <c r="F26" s="207">
        <v>0.6</v>
      </c>
      <c r="G26" s="208">
        <v>1.8</v>
      </c>
      <c r="H26" s="209">
        <v>1.3</v>
      </c>
      <c r="I26" s="210">
        <v>0.4</v>
      </c>
    </row>
    <row r="27" spans="3:21" ht="15.75" thickBot="1">
      <c r="C27" s="395"/>
      <c r="D27" s="93" t="s">
        <v>72</v>
      </c>
      <c r="E27" s="94">
        <v>-0.6</v>
      </c>
      <c r="F27" s="207">
        <v>-0.6</v>
      </c>
      <c r="G27" s="208">
        <v>-1.4</v>
      </c>
      <c r="H27" s="209">
        <v>-1.4</v>
      </c>
      <c r="I27" s="210">
        <v>-1.1000000000000001</v>
      </c>
    </row>
    <row r="28" spans="3:21" ht="15.75" thickBot="1">
      <c r="C28" s="396"/>
      <c r="D28" s="93" t="s">
        <v>73</v>
      </c>
      <c r="E28" s="94">
        <v>-1.3</v>
      </c>
      <c r="F28" s="207">
        <v>-1.3</v>
      </c>
      <c r="G28" s="208">
        <v>-2</v>
      </c>
      <c r="H28" s="209">
        <v>-1.8</v>
      </c>
      <c r="I28" s="210">
        <v>-1.5</v>
      </c>
    </row>
    <row r="29" spans="3:21" ht="15.75" thickBot="1">
      <c r="C29" s="394">
        <v>10</v>
      </c>
      <c r="D29" s="93" t="s">
        <v>71</v>
      </c>
      <c r="E29" s="94">
        <v>0.4</v>
      </c>
      <c r="F29" s="207">
        <v>0.7</v>
      </c>
      <c r="G29" s="208">
        <v>1.8</v>
      </c>
      <c r="H29" s="209">
        <v>1.4</v>
      </c>
      <c r="I29" s="210">
        <v>0.4</v>
      </c>
      <c r="U29" s="2" t="s">
        <v>81</v>
      </c>
    </row>
    <row r="30" spans="3:21" ht="15.75" thickBot="1">
      <c r="C30" s="395"/>
      <c r="D30" s="93" t="s">
        <v>72</v>
      </c>
      <c r="E30" s="94">
        <v>-0.7</v>
      </c>
      <c r="F30" s="207">
        <v>-0.7</v>
      </c>
      <c r="G30" s="208">
        <v>-1.5</v>
      </c>
      <c r="H30" s="209">
        <v>-1.4</v>
      </c>
      <c r="I30" s="210">
        <v>-1.4</v>
      </c>
      <c r="L30" s="2" t="s">
        <v>79</v>
      </c>
      <c r="M30" s="33" t="s">
        <v>3</v>
      </c>
      <c r="N30" s="2" t="s">
        <v>80</v>
      </c>
      <c r="P30" s="2" t="s">
        <v>98</v>
      </c>
    </row>
    <row r="31" spans="3:21" ht="15.75" thickBot="1">
      <c r="C31" s="396"/>
      <c r="D31" s="93" t="s">
        <v>73</v>
      </c>
      <c r="E31" s="94">
        <v>-1.3</v>
      </c>
      <c r="F31" s="207">
        <v>-1.3</v>
      </c>
      <c r="G31" s="208">
        <v>-2</v>
      </c>
      <c r="H31" s="209">
        <v>-1.8</v>
      </c>
      <c r="I31" s="210">
        <v>-1.8</v>
      </c>
      <c r="K31" s="2" t="s">
        <v>101</v>
      </c>
    </row>
    <row r="32" spans="3:21">
      <c r="K32" s="2" t="s">
        <v>102</v>
      </c>
    </row>
    <row r="34" spans="3:18" ht="15.75">
      <c r="C34" s="34" t="s">
        <v>27</v>
      </c>
      <c r="D34" s="97">
        <v>10</v>
      </c>
      <c r="E34" s="2" t="s">
        <v>86</v>
      </c>
    </row>
    <row r="35" spans="3:18" ht="15.75">
      <c r="C35" s="34" t="s">
        <v>16</v>
      </c>
      <c r="D35" s="53">
        <v>8.1999999999999993</v>
      </c>
      <c r="E35" s="33" t="s">
        <v>57</v>
      </c>
      <c r="M35" s="33" t="s">
        <v>78</v>
      </c>
      <c r="O35" s="2" t="s">
        <v>97</v>
      </c>
    </row>
    <row r="36" spans="3:18" ht="15.75">
      <c r="C36" s="34" t="s">
        <v>15</v>
      </c>
      <c r="D36" s="53">
        <v>22</v>
      </c>
      <c r="E36" s="33" t="s">
        <v>57</v>
      </c>
      <c r="F36" s="34" t="s">
        <v>99</v>
      </c>
      <c r="G36" s="54">
        <f>D36/10</f>
        <v>2.2000000000000002</v>
      </c>
      <c r="H36" s="92" t="s">
        <v>57</v>
      </c>
    </row>
    <row r="37" spans="3:18" ht="15.75">
      <c r="C37" s="34" t="s">
        <v>14</v>
      </c>
      <c r="D37" s="53">
        <v>30</v>
      </c>
      <c r="E37" s="33" t="s">
        <v>57</v>
      </c>
      <c r="F37" s="34" t="s">
        <v>100</v>
      </c>
      <c r="G37" s="54">
        <f>D37/10</f>
        <v>3</v>
      </c>
      <c r="H37" s="92" t="s">
        <v>57</v>
      </c>
      <c r="L37" s="2" t="s">
        <v>96</v>
      </c>
      <c r="M37" s="33" t="s">
        <v>84</v>
      </c>
      <c r="N37" s="96" t="s">
        <v>96</v>
      </c>
    </row>
    <row r="38" spans="3:18" ht="15.75">
      <c r="F38" s="34" t="s">
        <v>114</v>
      </c>
      <c r="G38" s="57">
        <f>D36/5</f>
        <v>4.4000000000000004</v>
      </c>
      <c r="H38" s="92" t="s">
        <v>57</v>
      </c>
      <c r="M38" s="33"/>
      <c r="R38" s="96" t="s">
        <v>83</v>
      </c>
    </row>
    <row r="39" spans="3:18" ht="18.75">
      <c r="C39" s="397" t="s">
        <v>166</v>
      </c>
      <c r="D39" s="397"/>
      <c r="E39" s="397"/>
    </row>
    <row r="40" spans="3:18">
      <c r="M40" s="2" t="s">
        <v>82</v>
      </c>
      <c r="R40" s="96" t="s">
        <v>84</v>
      </c>
    </row>
    <row r="41" spans="3:18" ht="18.75">
      <c r="C41" s="34" t="s">
        <v>151</v>
      </c>
      <c r="D41" s="216">
        <f>D18</f>
        <v>0.72079934225223563</v>
      </c>
      <c r="E41" s="36" t="s">
        <v>49</v>
      </c>
    </row>
    <row r="42" spans="3:18" ht="15.75">
      <c r="C42" s="34"/>
      <c r="D42" s="217"/>
    </row>
    <row r="43" spans="3:18" ht="15.75">
      <c r="C43" s="34"/>
      <c r="D43" s="49"/>
    </row>
    <row r="44" spans="3:18" ht="15.75">
      <c r="C44" s="401" t="str">
        <f>IF(D34=5,"Ισχύει η πρώτη/δεύτερη σειρά πινάκων","Ισχύει η τρίτη/τέταρτη σειρά πινάκων")</f>
        <v>Ισχύει η τρίτη/τέταρτη σειρά πινάκων</v>
      </c>
      <c r="D44" s="401"/>
      <c r="E44" s="401"/>
      <c r="F44" s="401"/>
      <c r="G44" s="401"/>
    </row>
    <row r="45" spans="3:18" ht="15.75">
      <c r="C45" s="34"/>
      <c r="D45" s="49"/>
    </row>
    <row r="46" spans="3:18" ht="15.75">
      <c r="C46" s="34"/>
      <c r="D46" s="2" t="s">
        <v>91</v>
      </c>
      <c r="I46" s="2" t="s">
        <v>93</v>
      </c>
      <c r="N46" s="2" t="s">
        <v>93</v>
      </c>
    </row>
    <row r="47" spans="3:18">
      <c r="D47" s="2" t="s">
        <v>92</v>
      </c>
      <c r="I47" s="2" t="s">
        <v>87</v>
      </c>
      <c r="N47" s="2" t="s">
        <v>88</v>
      </c>
    </row>
    <row r="48" spans="3:18" ht="15.75" thickBot="1"/>
    <row r="49" spans="3:16" ht="27.75" thickBot="1">
      <c r="C49" s="21" t="s">
        <v>95</v>
      </c>
      <c r="D49" s="22"/>
      <c r="E49" s="23" t="s">
        <v>43</v>
      </c>
      <c r="F49" s="25" t="s">
        <v>47</v>
      </c>
      <c r="G49" s="99"/>
      <c r="H49" s="21" t="s">
        <v>95</v>
      </c>
      <c r="I49" s="22"/>
      <c r="J49" s="23" t="s">
        <v>43</v>
      </c>
      <c r="K49" s="25" t="s">
        <v>47</v>
      </c>
      <c r="M49" s="21" t="s">
        <v>95</v>
      </c>
      <c r="N49" s="22"/>
      <c r="O49" s="23" t="s">
        <v>43</v>
      </c>
      <c r="P49" s="25" t="s">
        <v>47</v>
      </c>
    </row>
    <row r="50" spans="3:16" ht="21" customHeight="1">
      <c r="C50" s="398" t="s">
        <v>85</v>
      </c>
      <c r="D50" s="27" t="s">
        <v>0</v>
      </c>
      <c r="E50" s="194">
        <f>F26</f>
        <v>0.6</v>
      </c>
      <c r="F50" s="194">
        <f>D41*E50</f>
        <v>0.43247960535134139</v>
      </c>
      <c r="G50" s="100"/>
      <c r="H50" s="398" t="s">
        <v>89</v>
      </c>
      <c r="I50" s="27" t="s">
        <v>0</v>
      </c>
      <c r="J50" s="194">
        <f>F27</f>
        <v>-0.6</v>
      </c>
      <c r="K50" s="212">
        <f>D41*J50</f>
        <v>-0.43247960535134139</v>
      </c>
      <c r="M50" s="398" t="s">
        <v>90</v>
      </c>
      <c r="N50" s="27" t="s">
        <v>0</v>
      </c>
      <c r="O50" s="194">
        <f>F28</f>
        <v>-1.3</v>
      </c>
      <c r="P50" s="212">
        <f>D41*O50</f>
        <v>-0.9370391449279063</v>
      </c>
    </row>
    <row r="51" spans="3:16" ht="21" customHeight="1">
      <c r="C51" s="399"/>
      <c r="D51" s="28" t="s">
        <v>1</v>
      </c>
      <c r="E51" s="196">
        <f>G26</f>
        <v>1.8</v>
      </c>
      <c r="F51" s="196">
        <f>D41*E51</f>
        <v>1.2974388160540242</v>
      </c>
      <c r="G51" s="100"/>
      <c r="H51" s="399"/>
      <c r="I51" s="28" t="s">
        <v>1</v>
      </c>
      <c r="J51" s="196">
        <f>G27</f>
        <v>-1.4</v>
      </c>
      <c r="K51" s="213">
        <f>D41*J51</f>
        <v>-1.0091190791531299</v>
      </c>
      <c r="M51" s="399"/>
      <c r="N51" s="28" t="s">
        <v>1</v>
      </c>
      <c r="O51" s="196">
        <f>G28</f>
        <v>-2</v>
      </c>
      <c r="P51" s="213">
        <f>D41*O51</f>
        <v>-1.4415986845044713</v>
      </c>
    </row>
    <row r="52" spans="3:16" ht="20.25" customHeight="1">
      <c r="C52" s="399"/>
      <c r="D52" s="28" t="s">
        <v>2</v>
      </c>
      <c r="E52" s="198">
        <f>H26</f>
        <v>1.3</v>
      </c>
      <c r="F52" s="198">
        <f>D41*E52</f>
        <v>0.9370391449279063</v>
      </c>
      <c r="G52" s="100"/>
      <c r="H52" s="399"/>
      <c r="I52" s="28" t="s">
        <v>2</v>
      </c>
      <c r="J52" s="198">
        <f>H27</f>
        <v>-1.4</v>
      </c>
      <c r="K52" s="214">
        <f>D41*J52</f>
        <v>-1.0091190791531299</v>
      </c>
      <c r="M52" s="399"/>
      <c r="N52" s="28" t="s">
        <v>2</v>
      </c>
      <c r="O52" s="198">
        <f>H28</f>
        <v>-1.8</v>
      </c>
      <c r="P52" s="214">
        <f>D41*O52</f>
        <v>-1.2974388160540242</v>
      </c>
    </row>
    <row r="53" spans="3:16" ht="21" customHeight="1" thickBot="1">
      <c r="C53" s="400"/>
      <c r="D53" s="101" t="s">
        <v>3</v>
      </c>
      <c r="E53" s="211">
        <f>I26</f>
        <v>0.4</v>
      </c>
      <c r="F53" s="211">
        <f>D41*E53</f>
        <v>0.28831973690089424</v>
      </c>
      <c r="G53" s="100"/>
      <c r="H53" s="400"/>
      <c r="I53" s="101" t="s">
        <v>3</v>
      </c>
      <c r="J53" s="211">
        <f>I27</f>
        <v>-1.1000000000000001</v>
      </c>
      <c r="K53" s="215">
        <f>D41*J53</f>
        <v>-0.79287927647745926</v>
      </c>
      <c r="M53" s="400"/>
      <c r="N53" s="101" t="s">
        <v>3</v>
      </c>
      <c r="O53" s="102">
        <f>I28</f>
        <v>-1.5</v>
      </c>
      <c r="P53" s="103">
        <f>D41*O53</f>
        <v>-1.0811990133783533</v>
      </c>
    </row>
    <row r="54" spans="3:16" ht="16.5" thickTop="1">
      <c r="C54" s="34"/>
      <c r="D54" s="49"/>
    </row>
    <row r="55" spans="3:16" ht="18.75">
      <c r="C55" s="320" t="s">
        <v>115</v>
      </c>
      <c r="D55" s="320"/>
      <c r="E55" s="320"/>
      <c r="F55" s="320"/>
      <c r="G55" s="320"/>
      <c r="H55" s="320"/>
      <c r="I55" s="320"/>
    </row>
    <row r="56" spans="3:16" ht="16.5" thickBot="1">
      <c r="C56" s="393"/>
      <c r="D56" s="393"/>
      <c r="E56" s="105"/>
      <c r="F56" s="105"/>
      <c r="G56" s="105"/>
      <c r="H56" s="104"/>
      <c r="I56" s="47"/>
    </row>
    <row r="57" spans="3:16" ht="16.5" thickBot="1">
      <c r="C57" s="119"/>
      <c r="D57" s="120" t="s">
        <v>112</v>
      </c>
      <c r="E57" s="85" t="s">
        <v>116</v>
      </c>
      <c r="F57" s="47"/>
      <c r="H57" s="119"/>
      <c r="I57" s="120" t="s">
        <v>112</v>
      </c>
      <c r="J57" s="85" t="s">
        <v>116</v>
      </c>
      <c r="M57" s="119"/>
      <c r="N57" s="120" t="s">
        <v>112</v>
      </c>
      <c r="O57" s="85" t="s">
        <v>116</v>
      </c>
    </row>
    <row r="58" spans="3:16" ht="15.75" customHeight="1" thickBot="1">
      <c r="C58" s="93" t="s">
        <v>13</v>
      </c>
      <c r="D58" s="110">
        <f>(D36-2*G36-G38)*(D37-2*G37)</f>
        <v>316.8</v>
      </c>
      <c r="E58" s="281">
        <f>(F50*D58+F51*D59+F52*D60+F53*D61)/D62</f>
        <v>0.648719408027012</v>
      </c>
      <c r="F58" s="111"/>
      <c r="H58" s="93" t="s">
        <v>13</v>
      </c>
      <c r="I58" s="110">
        <f>D58</f>
        <v>316.8</v>
      </c>
      <c r="J58" s="281">
        <f>(K50*I58+K51*I59+K52*I60+K53*I61)/I62</f>
        <v>-0.69773376330016401</v>
      </c>
      <c r="M58" s="93" t="s">
        <v>13</v>
      </c>
      <c r="N58" s="110">
        <f>D58</f>
        <v>316.8</v>
      </c>
      <c r="O58" s="281">
        <f>(P50*N58+P51*N59+P52*N60+P53*N61)/N62</f>
        <v>-1.1129141844374517</v>
      </c>
    </row>
    <row r="59" spans="3:16" ht="15.75" customHeight="1" thickBot="1">
      <c r="C59" s="120" t="s">
        <v>1</v>
      </c>
      <c r="D59" s="110">
        <f>(D36-2*G36)*G37*2</f>
        <v>105.60000000000001</v>
      </c>
      <c r="E59" s="283"/>
      <c r="F59" s="111"/>
      <c r="H59" s="120" t="s">
        <v>1</v>
      </c>
      <c r="I59" s="110">
        <f>D59</f>
        <v>105.60000000000001</v>
      </c>
      <c r="J59" s="283"/>
      <c r="M59" s="120" t="s">
        <v>1</v>
      </c>
      <c r="N59" s="110">
        <f>D59</f>
        <v>105.60000000000001</v>
      </c>
      <c r="O59" s="283"/>
    </row>
    <row r="60" spans="3:16" ht="15.75" customHeight="1" thickBot="1">
      <c r="C60" s="120" t="s">
        <v>2</v>
      </c>
      <c r="D60" s="110">
        <f>2*D37*G36</f>
        <v>132</v>
      </c>
      <c r="E60" s="283"/>
      <c r="F60" s="111"/>
      <c r="H60" s="120" t="s">
        <v>2</v>
      </c>
      <c r="I60" s="110">
        <f>D60</f>
        <v>132</v>
      </c>
      <c r="J60" s="283"/>
      <c r="M60" s="120" t="s">
        <v>2</v>
      </c>
      <c r="N60" s="110">
        <f>D60</f>
        <v>132</v>
      </c>
      <c r="O60" s="283"/>
    </row>
    <row r="61" spans="3:16" ht="15.75" customHeight="1" thickBot="1">
      <c r="C61" s="120" t="s">
        <v>3</v>
      </c>
      <c r="D61" s="110">
        <f>(D37-2*G37)*G38</f>
        <v>105.60000000000001</v>
      </c>
      <c r="E61" s="283"/>
      <c r="F61" s="105"/>
      <c r="H61" s="120" t="s">
        <v>3</v>
      </c>
      <c r="I61" s="110">
        <f>D61</f>
        <v>105.60000000000001</v>
      </c>
      <c r="J61" s="283"/>
      <c r="M61" s="120" t="s">
        <v>3</v>
      </c>
      <c r="N61" s="110">
        <f>D61</f>
        <v>105.60000000000001</v>
      </c>
      <c r="O61" s="283"/>
    </row>
    <row r="62" spans="3:16" ht="16.5" thickBot="1">
      <c r="C62" s="122"/>
      <c r="D62" s="112">
        <f>SUM(D58:D61)</f>
        <v>660.00000000000011</v>
      </c>
      <c r="E62" s="123"/>
      <c r="F62" s="105"/>
      <c r="H62" s="122"/>
      <c r="I62" s="112">
        <f>SUM(I58:I61)</f>
        <v>660.00000000000011</v>
      </c>
      <c r="J62" s="123"/>
      <c r="M62" s="122"/>
      <c r="N62" s="112">
        <f>SUM(N58:N61)</f>
        <v>660.00000000000011</v>
      </c>
      <c r="O62" s="123"/>
    </row>
    <row r="63" spans="3:16" ht="15.75">
      <c r="C63" s="34"/>
      <c r="D63" s="49"/>
    </row>
    <row r="64" spans="3:16" ht="15.75">
      <c r="C64" s="34"/>
      <c r="D64" s="2" t="s">
        <v>91</v>
      </c>
      <c r="I64" s="2" t="s">
        <v>93</v>
      </c>
      <c r="N64" s="2" t="s">
        <v>93</v>
      </c>
    </row>
    <row r="65" spans="3:16">
      <c r="D65" s="2" t="s">
        <v>92</v>
      </c>
      <c r="I65" s="2" t="s">
        <v>87</v>
      </c>
      <c r="N65" s="2" t="s">
        <v>88</v>
      </c>
    </row>
    <row r="66" spans="3:16" ht="15.75" thickBot="1"/>
    <row r="67" spans="3:16" ht="27.75" thickBot="1">
      <c r="C67" s="21" t="s">
        <v>94</v>
      </c>
      <c r="D67" s="22"/>
      <c r="E67" s="23" t="s">
        <v>43</v>
      </c>
      <c r="F67" s="25" t="s">
        <v>47</v>
      </c>
      <c r="G67" s="99"/>
      <c r="H67" s="21" t="s">
        <v>94</v>
      </c>
      <c r="I67" s="22"/>
      <c r="J67" s="23" t="s">
        <v>43</v>
      </c>
      <c r="K67" s="25" t="s">
        <v>47</v>
      </c>
      <c r="M67" s="21" t="s">
        <v>94</v>
      </c>
      <c r="N67" s="22"/>
      <c r="O67" s="23" t="s">
        <v>43</v>
      </c>
      <c r="P67" s="25" t="s">
        <v>47</v>
      </c>
    </row>
    <row r="68" spans="3:16" ht="21" customHeight="1">
      <c r="C68" s="398" t="s">
        <v>85</v>
      </c>
      <c r="D68" s="27" t="s">
        <v>0</v>
      </c>
      <c r="E68" s="194">
        <f>F29</f>
        <v>0.7</v>
      </c>
      <c r="F68" s="194">
        <f>D41*E68</f>
        <v>0.50455953957656496</v>
      </c>
      <c r="G68" s="100"/>
      <c r="H68" s="398" t="s">
        <v>89</v>
      </c>
      <c r="I68" s="27" t="s">
        <v>0</v>
      </c>
      <c r="J68" s="194">
        <f>F30</f>
        <v>-0.7</v>
      </c>
      <c r="K68" s="212">
        <f>D41*J68</f>
        <v>-0.50455953957656496</v>
      </c>
      <c r="M68" s="398" t="s">
        <v>90</v>
      </c>
      <c r="N68" s="27" t="s">
        <v>0</v>
      </c>
      <c r="O68" s="194">
        <f>F31</f>
        <v>-1.3</v>
      </c>
      <c r="P68" s="212">
        <f>D41*O68</f>
        <v>-0.9370391449279063</v>
      </c>
    </row>
    <row r="69" spans="3:16" ht="21" customHeight="1">
      <c r="C69" s="399"/>
      <c r="D69" s="28" t="s">
        <v>1</v>
      </c>
      <c r="E69" s="196">
        <f>G29</f>
        <v>1.8</v>
      </c>
      <c r="F69" s="196">
        <f>D41*E69</f>
        <v>1.2974388160540242</v>
      </c>
      <c r="G69" s="100"/>
      <c r="H69" s="399"/>
      <c r="I69" s="28" t="s">
        <v>1</v>
      </c>
      <c r="J69" s="196">
        <f>G30</f>
        <v>-1.5</v>
      </c>
      <c r="K69" s="213">
        <f>D41*J69</f>
        <v>-1.0811990133783533</v>
      </c>
      <c r="M69" s="399"/>
      <c r="N69" s="28" t="s">
        <v>1</v>
      </c>
      <c r="O69" s="196">
        <f>G31</f>
        <v>-2</v>
      </c>
      <c r="P69" s="213">
        <f>D41*O69</f>
        <v>-1.4415986845044713</v>
      </c>
    </row>
    <row r="70" spans="3:16" ht="20.25" customHeight="1">
      <c r="C70" s="399"/>
      <c r="D70" s="28" t="s">
        <v>2</v>
      </c>
      <c r="E70" s="198">
        <f>H29</f>
        <v>1.4</v>
      </c>
      <c r="F70" s="198">
        <f>D41*E70</f>
        <v>1.0091190791531299</v>
      </c>
      <c r="G70" s="100"/>
      <c r="H70" s="399"/>
      <c r="I70" s="28" t="s">
        <v>2</v>
      </c>
      <c r="J70" s="198">
        <f>H30</f>
        <v>-1.4</v>
      </c>
      <c r="K70" s="214">
        <f>D41*J70</f>
        <v>-1.0091190791531299</v>
      </c>
      <c r="M70" s="399"/>
      <c r="N70" s="28" t="s">
        <v>2</v>
      </c>
      <c r="O70" s="198">
        <f>H31</f>
        <v>-1.8</v>
      </c>
      <c r="P70" s="214">
        <f>D41*O70</f>
        <v>-1.2974388160540242</v>
      </c>
    </row>
    <row r="71" spans="3:16" ht="21" customHeight="1" thickBot="1">
      <c r="C71" s="400"/>
      <c r="D71" s="101" t="s">
        <v>3</v>
      </c>
      <c r="E71" s="211">
        <f>I29</f>
        <v>0.4</v>
      </c>
      <c r="F71" s="211">
        <f>D41*E71</f>
        <v>0.28831973690089424</v>
      </c>
      <c r="G71" s="100"/>
      <c r="H71" s="400"/>
      <c r="I71" s="101" t="s">
        <v>3</v>
      </c>
      <c r="J71" s="211">
        <f>I30</f>
        <v>-1.4</v>
      </c>
      <c r="K71" s="215">
        <f>D41*J71</f>
        <v>-1.0091190791531299</v>
      </c>
      <c r="M71" s="400"/>
      <c r="N71" s="101" t="s">
        <v>3</v>
      </c>
      <c r="O71" s="211">
        <f>I31</f>
        <v>-1.8</v>
      </c>
      <c r="P71" s="215">
        <f>D41*O71</f>
        <v>-1.2974388160540242</v>
      </c>
    </row>
    <row r="72" spans="3:16" ht="15.75" thickTop="1"/>
    <row r="73" spans="3:16" ht="18.75">
      <c r="C73" s="320" t="s">
        <v>115</v>
      </c>
      <c r="D73" s="320"/>
      <c r="E73" s="320"/>
      <c r="F73" s="320"/>
      <c r="G73" s="320"/>
      <c r="H73" s="320"/>
      <c r="I73" s="320"/>
    </row>
    <row r="74" spans="3:16" ht="16.5" thickBot="1">
      <c r="C74" s="393"/>
      <c r="D74" s="393"/>
      <c r="E74" s="105"/>
      <c r="F74" s="105"/>
      <c r="G74" s="105"/>
      <c r="H74" s="104"/>
      <c r="I74" s="47"/>
    </row>
    <row r="75" spans="3:16" ht="16.5" thickBot="1">
      <c r="C75" s="119"/>
      <c r="D75" s="120" t="s">
        <v>112</v>
      </c>
      <c r="E75" s="85" t="s">
        <v>116</v>
      </c>
      <c r="F75" s="47"/>
      <c r="H75" s="119"/>
      <c r="I75" s="120" t="s">
        <v>112</v>
      </c>
      <c r="J75" s="85" t="s">
        <v>116</v>
      </c>
      <c r="M75" s="119"/>
      <c r="N75" s="120" t="s">
        <v>112</v>
      </c>
      <c r="O75" s="85" t="s">
        <v>116</v>
      </c>
    </row>
    <row r="76" spans="3:16" ht="15.75" thickBot="1">
      <c r="C76" s="93" t="s">
        <v>13</v>
      </c>
      <c r="D76" s="110">
        <f>D58</f>
        <v>316.8</v>
      </c>
      <c r="E76" s="281">
        <f>(F68*D76+F69*D77+F70*D78+F71*D79)/D80</f>
        <v>0.69773376330016401</v>
      </c>
      <c r="F76" s="111"/>
      <c r="H76" s="93" t="s">
        <v>13</v>
      </c>
      <c r="I76" s="110">
        <f>D76</f>
        <v>316.8</v>
      </c>
      <c r="J76" s="281">
        <f>(K68*I76+K69*I77+K70*I78+K71*I79)/I80</f>
        <v>-0.7784632896324144</v>
      </c>
      <c r="M76" s="93" t="s">
        <v>13</v>
      </c>
      <c r="N76" s="110">
        <f>D76</f>
        <v>316.8</v>
      </c>
      <c r="O76" s="281">
        <f>(P68*N76+P69*N77+P70*N78+P71*N79)/N80</f>
        <v>-1.1475125528655592</v>
      </c>
    </row>
    <row r="77" spans="3:16" ht="15.75" thickBot="1">
      <c r="C77" s="120" t="s">
        <v>1</v>
      </c>
      <c r="D77" s="110">
        <f>D59</f>
        <v>105.60000000000001</v>
      </c>
      <c r="E77" s="283"/>
      <c r="F77" s="111"/>
      <c r="H77" s="120" t="s">
        <v>1</v>
      </c>
      <c r="I77" s="110">
        <f>D77</f>
        <v>105.60000000000001</v>
      </c>
      <c r="J77" s="283"/>
      <c r="M77" s="120" t="s">
        <v>1</v>
      </c>
      <c r="N77" s="110">
        <f>D77</f>
        <v>105.60000000000001</v>
      </c>
      <c r="O77" s="283"/>
    </row>
    <row r="78" spans="3:16" ht="15.75" thickBot="1">
      <c r="C78" s="120" t="s">
        <v>2</v>
      </c>
      <c r="D78" s="110">
        <f>D60</f>
        <v>132</v>
      </c>
      <c r="E78" s="283"/>
      <c r="F78" s="111"/>
      <c r="H78" s="120" t="s">
        <v>2</v>
      </c>
      <c r="I78" s="110">
        <f>D78</f>
        <v>132</v>
      </c>
      <c r="J78" s="283"/>
      <c r="M78" s="120" t="s">
        <v>2</v>
      </c>
      <c r="N78" s="110">
        <f>D78</f>
        <v>132</v>
      </c>
      <c r="O78" s="283"/>
    </row>
    <row r="79" spans="3:16" ht="15.75" thickBot="1">
      <c r="C79" s="120" t="s">
        <v>3</v>
      </c>
      <c r="D79" s="110">
        <f>D61</f>
        <v>105.60000000000001</v>
      </c>
      <c r="E79" s="283"/>
      <c r="F79" s="105"/>
      <c r="H79" s="120" t="s">
        <v>3</v>
      </c>
      <c r="I79" s="110">
        <f>D79</f>
        <v>105.60000000000001</v>
      </c>
      <c r="J79" s="283"/>
      <c r="M79" s="120" t="s">
        <v>3</v>
      </c>
      <c r="N79" s="110">
        <f>D79</f>
        <v>105.60000000000001</v>
      </c>
      <c r="O79" s="283"/>
    </row>
    <row r="80" spans="3:16" ht="16.5" thickBot="1">
      <c r="C80" s="122"/>
      <c r="D80" s="112">
        <f>SUM(D76:D79)</f>
        <v>660.00000000000011</v>
      </c>
      <c r="E80" s="123"/>
      <c r="F80" s="105"/>
      <c r="H80" s="122"/>
      <c r="I80" s="112">
        <f>SUM(I76:I79)</f>
        <v>660.00000000000011</v>
      </c>
      <c r="J80" s="123"/>
      <c r="M80" s="122"/>
      <c r="N80" s="112">
        <f>SUM(N76:N79)</f>
        <v>660.00000000000011</v>
      </c>
      <c r="O80" s="123"/>
    </row>
    <row r="82" spans="3:21">
      <c r="C82" s="304"/>
      <c r="D82" s="304"/>
      <c r="E82" s="304"/>
      <c r="F82" s="304"/>
      <c r="G82" s="304"/>
      <c r="H82" s="304"/>
      <c r="I82" s="304"/>
      <c r="J82" s="304"/>
      <c r="K82" s="304"/>
      <c r="L82" s="304"/>
      <c r="M82" s="304"/>
      <c r="N82" s="304"/>
      <c r="O82" s="304"/>
      <c r="P82" s="304"/>
      <c r="Q82" s="304"/>
      <c r="R82" s="304"/>
      <c r="S82" s="304"/>
      <c r="T82" s="304"/>
      <c r="U82" s="304"/>
    </row>
  </sheetData>
  <mergeCells count="32">
    <mergeCell ref="C20:U20"/>
    <mergeCell ref="C15:L15"/>
    <mergeCell ref="C29:C31"/>
    <mergeCell ref="N11:U11"/>
    <mergeCell ref="C5:L5"/>
    <mergeCell ref="N6:P6"/>
    <mergeCell ref="R6:T6"/>
    <mergeCell ref="C8:L8"/>
    <mergeCell ref="C1:L1"/>
    <mergeCell ref="N1:U1"/>
    <mergeCell ref="C2:E2"/>
    <mergeCell ref="N4:U4"/>
    <mergeCell ref="C26:C28"/>
    <mergeCell ref="C39:E39"/>
    <mergeCell ref="M68:M71"/>
    <mergeCell ref="H68:H71"/>
    <mergeCell ref="C68:C71"/>
    <mergeCell ref="C50:C53"/>
    <mergeCell ref="H50:H53"/>
    <mergeCell ref="M50:M53"/>
    <mergeCell ref="C44:G44"/>
    <mergeCell ref="C55:I55"/>
    <mergeCell ref="C56:D56"/>
    <mergeCell ref="E58:E61"/>
    <mergeCell ref="O58:O61"/>
    <mergeCell ref="J58:J61"/>
    <mergeCell ref="C82:U82"/>
    <mergeCell ref="O76:O79"/>
    <mergeCell ref="C73:I73"/>
    <mergeCell ref="C74:D74"/>
    <mergeCell ref="E76:E79"/>
    <mergeCell ref="J76:J79"/>
  </mergeCells>
  <phoneticPr fontId="0" type="noConversion"/>
  <printOptions horizontalCentered="1" verticalCentered="1"/>
  <pageMargins left="0.23622047244094491" right="0.15748031496062992" top="0.31496062992125984" bottom="0.39370078740157483" header="0.15748031496062992" footer="0.19685039370078741"/>
  <pageSetup paperSize="257" scale="70" orientation="landscape" horizontalDpi="4294967293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ΦΟΡΤΙΑ ΣΕ ΚΑΤΑΚΟΡΥΦΟΥΣ ΤΟΙΧΟΥΣ</vt:lpstr>
      <vt:lpstr>ΦΟΡΤΙΑ ΣΕ ΔΙΚΛΙΝΕΙΣ ΣΤΕΓΕΣ</vt:lpstr>
      <vt:lpstr>ΦΟΡΤΙΑ ΣΕ ΣΤΕΓΑΣΤΡΑ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ΜΑΡΙΝΑ</cp:lastModifiedBy>
  <cp:lastPrinted>2010-12-16T17:54:59Z</cp:lastPrinted>
  <dcterms:created xsi:type="dcterms:W3CDTF">2006-12-20T10:47:21Z</dcterms:created>
  <dcterms:modified xsi:type="dcterms:W3CDTF">2010-12-21T09:18:44Z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-1614379572</vt:i4>
  </property>
  <property fmtid="{D5CDD505-2E9C-101B-9397-08002B2CF9AE}" pid="3" name="_EmailSubject">
    <vt:lpwstr>Αποστολή Ανεμοπιέσεων</vt:lpwstr>
  </property>
  <property fmtid="{D5CDD505-2E9C-101B-9397-08002B2CF9AE}" pid="4" name="_AuthorEmail">
    <vt:lpwstr>cv99008@otenet.gr</vt:lpwstr>
  </property>
  <property fmtid="{D5CDD505-2E9C-101B-9397-08002B2CF9AE}" pid="5" name="_AuthorEmailDisplayName">
    <vt:lpwstr>Πουλημένος Νικόλαος</vt:lpwstr>
  </property>
  <property fmtid="{D5CDD505-2E9C-101B-9397-08002B2CF9AE}" pid="6" name="_ReviewingToolsShownOnce">
    <vt:lpwstr/>
  </property>
</Properties>
</file>